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900" yWindow="64951" windowWidth="4500" windowHeight="11850" tabRatio="550" activeTab="0"/>
  </bookViews>
  <sheets>
    <sheet name="Erläuterungen Finanzierungsplan" sheetId="1" r:id="rId1"/>
    <sheet name="Ausgabenposition 3.3" sheetId="2" r:id="rId2"/>
    <sheet name="Prüfung Zuwendungsfähigkeit P" sheetId="3" state="hidden" r:id="rId3"/>
  </sheets>
  <definedNames>
    <definedName name="_xlnm.Print_Area" localSheetId="2">'Prüfung Zuwendungsfähigkeit P'!$A$6:$I$346</definedName>
  </definedNames>
  <calcPr fullCalcOnLoad="1"/>
</workbook>
</file>

<file path=xl/comments1.xml><?xml version="1.0" encoding="utf-8"?>
<comments xmlns="http://schemas.openxmlformats.org/spreadsheetml/2006/main">
  <authors>
    <author> Ines.Splanemann</author>
    <author> nadine.koch</author>
  </authors>
  <commentList>
    <comment ref="G13" authorId="0">
      <text>
        <r>
          <rPr>
            <sz val="8"/>
            <rFont val="Tahoma"/>
            <family val="2"/>
          </rPr>
          <t>z.B. Projektleitung; weitere Angaben s. Tätigkeitsbeschreibung-ESF</t>
        </r>
      </text>
    </comment>
    <comment ref="F13" authorId="0">
      <text>
        <r>
          <rPr>
            <sz val="8"/>
            <rFont val="Tahoma"/>
            <family val="2"/>
          </rPr>
          <t xml:space="preserve">z.B. Dipl.-Kaufmann, Fremdsprachenkorrespondent
</t>
        </r>
      </text>
    </comment>
    <comment ref="B13" authorId="0">
      <text>
        <r>
          <rPr>
            <sz val="8"/>
            <rFont val="Tahoma"/>
            <family val="2"/>
          </rPr>
          <t>Im Verhältnis zu einer Vollzeitstelle</t>
        </r>
      </text>
    </comment>
    <comment ref="A95" authorId="0">
      <text>
        <r>
          <rPr>
            <sz val="8"/>
            <rFont val="Tahoma"/>
            <family val="2"/>
          </rPr>
          <t>BRKG beachten!</t>
        </r>
      </text>
    </comment>
    <comment ref="B46" authorId="1">
      <text>
        <r>
          <rPr>
            <sz val="8"/>
            <rFont val="Tahoma"/>
            <family val="2"/>
          </rPr>
          <t>Erhebliches dienstliches Interesse ist zu begründen.</t>
        </r>
      </text>
    </comment>
    <comment ref="F44" authorId="1">
      <text>
        <r>
          <rPr>
            <sz val="8"/>
            <rFont val="Tahoma"/>
            <family val="2"/>
          </rPr>
          <t>auch für dienstliches Interesse</t>
        </r>
      </text>
    </comment>
    <comment ref="A60" authorId="0">
      <text>
        <r>
          <rPr>
            <sz val="8"/>
            <rFont val="Tahoma"/>
            <family val="2"/>
          </rPr>
          <t>Vergabevorschriften beachten! Vergleichsangebote vorlegen!</t>
        </r>
      </text>
    </comment>
    <comment ref="B33" authorId="0">
      <text>
        <r>
          <rPr>
            <sz val="8"/>
            <rFont val="Tahoma"/>
            <family val="2"/>
          </rPr>
          <t>z.B. Dipl.-Sozialpädagoge, Betriebswirtin (VWA)</t>
        </r>
      </text>
    </comment>
    <comment ref="B113" authorId="0">
      <text>
        <r>
          <rPr>
            <sz val="8"/>
            <rFont val="Tahoma"/>
            <family val="2"/>
          </rPr>
          <t>inkl. Anzahl</t>
        </r>
      </text>
    </comment>
    <comment ref="B128" authorId="0">
      <text>
        <r>
          <rPr>
            <sz val="8"/>
            <rFont val="Tahoma"/>
            <family val="2"/>
          </rPr>
          <t>inkl. Anzahl</t>
        </r>
      </text>
    </comment>
    <comment ref="B55" authorId="0">
      <text>
        <r>
          <rPr>
            <sz val="8"/>
            <rFont val="Tahoma"/>
            <family val="2"/>
          </rPr>
          <t>abweichende Beträge zu erfassen und im Textfeld separat zu begründen!</t>
        </r>
      </text>
    </comment>
    <comment ref="A87" authorId="0">
      <text>
        <r>
          <rPr>
            <sz val="8"/>
            <rFont val="Tahoma"/>
            <family val="2"/>
          </rPr>
          <t>Summe aller Teilnehmer/innen</t>
        </r>
      </text>
    </comment>
  </commentList>
</comments>
</file>

<file path=xl/comments3.xml><?xml version="1.0" encoding="utf-8"?>
<comments xmlns="http://schemas.openxmlformats.org/spreadsheetml/2006/main">
  <authors>
    <author> Ines.Splanemann</author>
  </authors>
  <commentList>
    <comment ref="B193" authorId="0">
      <text>
        <r>
          <rPr>
            <b/>
            <sz val="8"/>
            <rFont val="Tahoma"/>
            <family val="2"/>
          </rPr>
          <t xml:space="preserve"> Ines.Splanemann:</t>
        </r>
        <r>
          <rPr>
            <sz val="8"/>
            <rFont val="Tahoma"/>
            <family val="2"/>
          </rPr>
          <t xml:space="preserve">
inkl. Anzahl</t>
        </r>
      </text>
    </comment>
    <comment ref="B215" authorId="0">
      <text>
        <r>
          <rPr>
            <b/>
            <sz val="8"/>
            <rFont val="Tahoma"/>
            <family val="2"/>
          </rPr>
          <t xml:space="preserve"> Ines.Splanemann:</t>
        </r>
        <r>
          <rPr>
            <sz val="8"/>
            <rFont val="Tahoma"/>
            <family val="2"/>
          </rPr>
          <t xml:space="preserve">
inkl. Anzahl</t>
        </r>
      </text>
    </comment>
    <comment ref="A330" authorId="0">
      <text>
        <r>
          <rPr>
            <b/>
            <sz val="8"/>
            <rFont val="Tahoma"/>
            <family val="2"/>
          </rPr>
          <t xml:space="preserve"> Ines.Splanemann:</t>
        </r>
        <r>
          <rPr>
            <sz val="8"/>
            <rFont val="Tahoma"/>
            <family val="2"/>
          </rPr>
          <t xml:space="preserve">
ESF-Mittel</t>
        </r>
      </text>
    </comment>
    <comment ref="A157" authorId="0">
      <text>
        <r>
          <rPr>
            <b/>
            <sz val="8"/>
            <rFont val="Tahoma"/>
            <family val="2"/>
          </rPr>
          <t xml:space="preserve"> Ines.Splanemann:</t>
        </r>
        <r>
          <rPr>
            <sz val="8"/>
            <rFont val="Tahoma"/>
            <family val="2"/>
          </rPr>
          <t xml:space="preserve">
BRKG beachten!</t>
        </r>
      </text>
    </comment>
  </commentList>
</comments>
</file>

<file path=xl/sharedStrings.xml><?xml version="1.0" encoding="utf-8"?>
<sst xmlns="http://schemas.openxmlformats.org/spreadsheetml/2006/main" count="317" uniqueCount="175">
  <si>
    <t>Erläuterungen zum Finanzierungsplan</t>
  </si>
  <si>
    <t>Vorname, Name</t>
  </si>
  <si>
    <t>Qualifikation</t>
  </si>
  <si>
    <t>Tätigkeit</t>
  </si>
  <si>
    <t>Gesamt</t>
  </si>
  <si>
    <t xml:space="preserve">Ausgaben 1.1 </t>
  </si>
  <si>
    <t>Monate</t>
  </si>
  <si>
    <t>Ausgabenposition 4</t>
  </si>
  <si>
    <t>Summe Ausgabenposition 1</t>
  </si>
  <si>
    <t>Summe Ausgabenposition 2</t>
  </si>
  <si>
    <t>Gesamtausgaben</t>
  </si>
  <si>
    <t>Summe Ausgabenposition 4</t>
  </si>
  <si>
    <t>Monate im Projekt</t>
  </si>
  <si>
    <t>Ausgabenposition 1.3</t>
  </si>
  <si>
    <t>geplante km-Leistung</t>
  </si>
  <si>
    <t>* 0,20 €</t>
  </si>
  <si>
    <t>* 0,30 €</t>
  </si>
  <si>
    <t>BRKG</t>
  </si>
  <si>
    <t>Begründung:</t>
  </si>
  <si>
    <t>Abrechnung öffentliche Verkehrsmittel</t>
  </si>
  <si>
    <t>Fahrkarten (Zug, Bahn, Bus etc.)</t>
  </si>
  <si>
    <t>Summe:</t>
  </si>
  <si>
    <t>Ausgabenposition 1.4</t>
  </si>
  <si>
    <t>Ausgaben</t>
  </si>
  <si>
    <t>Ausgabenposition 2.5</t>
  </si>
  <si>
    <t>Ausgabenposition 2.6</t>
  </si>
  <si>
    <t>Ausgabenposition 2.7</t>
  </si>
  <si>
    <t>Anzahl zu betreuende Kinder</t>
  </si>
  <si>
    <t>Ausgabenposition 3.1</t>
  </si>
  <si>
    <t>geplante Verbrauchsgüter</t>
  </si>
  <si>
    <t>Ausgabenposition 3.2</t>
  </si>
  <si>
    <t>geplante Ausstattungsgegenstände</t>
  </si>
  <si>
    <t>Ausgabenposition 3.3</t>
  </si>
  <si>
    <t>Gegenstand</t>
  </si>
  <si>
    <t>Anschaffungszeitpunkt</t>
  </si>
  <si>
    <t>Anschaffungspreis</t>
  </si>
  <si>
    <t>Abschreibung/Monat</t>
  </si>
  <si>
    <t xml:space="preserve">Ausgabenposition 3.3 </t>
  </si>
  <si>
    <t>Summe s. Tabellenblatt "3.3"</t>
  </si>
  <si>
    <t>Nutzungsdauer in Monaten</t>
  </si>
  <si>
    <t>Summe Ausgabenposition 3</t>
  </si>
  <si>
    <t>Summe Ausgabenposition 1.1 - 1.3</t>
  </si>
  <si>
    <t>Summe Ausgabenposition 1.4</t>
  </si>
  <si>
    <t>Übernachtungen</t>
  </si>
  <si>
    <t>Zeitraum</t>
  </si>
  <si>
    <t>liegt bei</t>
  </si>
  <si>
    <t>Beschreibung (beachte: BRKG)</t>
  </si>
  <si>
    <t>Entgeltgruppe</t>
  </si>
  <si>
    <t>Honorarkräfte</t>
  </si>
  <si>
    <t>Stundensatz</t>
  </si>
  <si>
    <t>Std. im Projekt</t>
  </si>
  <si>
    <t>Tarifvertrag</t>
  </si>
  <si>
    <t>Projekttitel</t>
  </si>
  <si>
    <t>Bei Zuwendungs-empfänger beschäftigt</t>
  </si>
  <si>
    <t>wird nachgereicht*</t>
  </si>
  <si>
    <t>*(Absichtserklärung liegt vor)</t>
  </si>
  <si>
    <t>Ausgabenposition 2.1-2.4</t>
  </si>
  <si>
    <t>2.2 mit den Leistungen verbundene Ausgaben</t>
  </si>
  <si>
    <t>2.4 sonstige Sozialabgaben</t>
  </si>
  <si>
    <t>2.1 Leistungen an TN</t>
  </si>
  <si>
    <t>2.3 KV- und Altersvorsorgungsabgaben</t>
  </si>
  <si>
    <t>Prüfung Zuwendungsfähigkeit</t>
  </si>
  <si>
    <t>Name, Vorname</t>
  </si>
  <si>
    <t>anerkannte Entgr.</t>
  </si>
  <si>
    <t>Durchschnittssatz</t>
  </si>
  <si>
    <t>Besserstellung</t>
  </si>
  <si>
    <t>anerkannte Beträge</t>
  </si>
  <si>
    <t>Kürzung</t>
  </si>
  <si>
    <t>2Ü</t>
  </si>
  <si>
    <t>13Ü</t>
  </si>
  <si>
    <t>15Ü</t>
  </si>
  <si>
    <t>beantragte Beträge</t>
  </si>
  <si>
    <t>Kunde</t>
  </si>
  <si>
    <t>Antragsnummer</t>
  </si>
  <si>
    <t>Bei einem Einsatz von Fremdpersonal auf Honorarbasis wird zur Sicherstellung der Wirtschaftlichkeit und Sparsamkeit der Ausgaben im Sinne der LHO eine Vergleichsberechnung hilfsweise unter Anwendung der Durchschnittssätze des TV-L durchgeführt.</t>
  </si>
  <si>
    <t>Summe</t>
  </si>
  <si>
    <t>Kofinanzierungsbescheid vom:</t>
  </si>
  <si>
    <t>Tagegeld (Anzahl Tage)</t>
  </si>
  <si>
    <t>Die Vorgaben des Bundesreisekostengesetzes sind eingehalten:</t>
  </si>
  <si>
    <t>ja</t>
  </si>
  <si>
    <t>nein</t>
  </si>
  <si>
    <t>Kürzung km-Leistung</t>
  </si>
  <si>
    <t>Kürzung öffentliche Verkehrsmittel</t>
  </si>
  <si>
    <t>Kürzung Tagegeld</t>
  </si>
  <si>
    <t>Kürzung Übernachtung</t>
  </si>
  <si>
    <t>Kürzung Gesamt</t>
  </si>
  <si>
    <t>Anmerkungen/Begründungen</t>
  </si>
  <si>
    <t>Summe anerkannte Beträge</t>
  </si>
  <si>
    <t>Kürzungen</t>
  </si>
  <si>
    <t>Ergebnis Ausgabenposition 1</t>
  </si>
  <si>
    <t>Eine Kofinanzierungsbescheinigung wurde vorgelegt:</t>
  </si>
  <si>
    <t>Wenn nein: Absichtserklärung liegt vor</t>
  </si>
  <si>
    <t>Ergebnis Ausgabenposition 2</t>
  </si>
  <si>
    <t>Anschaffungszeit-punkt</t>
  </si>
  <si>
    <t>Anschaffungs-preis</t>
  </si>
  <si>
    <t>Ergebnis Ausgabenposition 3</t>
  </si>
  <si>
    <t>Bemessungsgrenzen</t>
  </si>
  <si>
    <t>RL-Bezug</t>
  </si>
  <si>
    <t>Grenze</t>
  </si>
  <si>
    <t>Erfüllt</t>
  </si>
  <si>
    <t>Zielgebiet</t>
  </si>
  <si>
    <t>Einnahmen</t>
  </si>
  <si>
    <t>A Kofinanzierung</t>
  </si>
  <si>
    <t>1</t>
  </si>
  <si>
    <t>Summe der privaten Kofinanzierung</t>
  </si>
  <si>
    <t>1.1</t>
  </si>
  <si>
    <t>Freistellungsausgaben (z.B. von Unternehmen)</t>
  </si>
  <si>
    <t>1.2</t>
  </si>
  <si>
    <t>Direktbeiträge (z.B. von Unternehmen)</t>
  </si>
  <si>
    <t>1.3</t>
  </si>
  <si>
    <t>Teilnehmerbeiträge</t>
  </si>
  <si>
    <t>1.4</t>
  </si>
  <si>
    <t>sonstige private Mittel (z.B. Eigenmittel privater Träger)</t>
  </si>
  <si>
    <t>1.5</t>
  </si>
  <si>
    <t>Einnahmen/ Verkaufserlöse</t>
  </si>
  <si>
    <t>2</t>
  </si>
  <si>
    <t>Summe der öffentlichen Kofinanzierung</t>
  </si>
  <si>
    <t>2.1</t>
  </si>
  <si>
    <t>Bundesmittel, einschließlich BA</t>
  </si>
  <si>
    <t>2.2</t>
  </si>
  <si>
    <t>Landesmittel</t>
  </si>
  <si>
    <t>2.3</t>
  </si>
  <si>
    <t>Kommunale Mittel</t>
  </si>
  <si>
    <t>2.4</t>
  </si>
  <si>
    <t>sonstige öffentliche Mittel (z. B. Kammern, Kirchen oder Eigenmittel öffentl. Träger )</t>
  </si>
  <si>
    <t>2.5</t>
  </si>
  <si>
    <t>B Beantragte/ Bewilligte Zuschüsse</t>
  </si>
  <si>
    <t>3</t>
  </si>
  <si>
    <t>3.1</t>
  </si>
  <si>
    <t>ESF Mittel</t>
  </si>
  <si>
    <t>3.2</t>
  </si>
  <si>
    <t>Summe der Einnahmen</t>
  </si>
  <si>
    <t>Betrag</t>
  </si>
  <si>
    <t>in %</t>
  </si>
  <si>
    <t>(Unterzeichnung Prüfer/in)</t>
  </si>
  <si>
    <t>Konvergenz</t>
  </si>
  <si>
    <t>RWB</t>
  </si>
  <si>
    <t>Summe der bewilligten Zuschüsse</t>
  </si>
  <si>
    <t>Da der Kunde eine Gebietskörperschaft ist und somit die ANBest-GK Anwendung findet, ist das Besserstellungsverbot nicht zu prüfen. Der Kunde muss den TV-L / TVöD direkt anwenden. Lediglich die Angemessenheit der Eingruppierung wird überprüft.</t>
  </si>
  <si>
    <r>
      <t xml:space="preserve">Gemäß Ziffer 1.3 der ANBest-P wird zur Prüfung der Angemessenheit der Personalausgaben des Kunden das Besserstellungsverbot herangezogen, </t>
    </r>
    <r>
      <rPr>
        <sz val="11"/>
        <rFont val="Arial"/>
        <family val="2"/>
      </rPr>
      <t xml:space="preserve">da der Kunde seinen Gesamthaushalt </t>
    </r>
    <r>
      <rPr>
        <b/>
        <sz val="11"/>
        <rFont val="Arial"/>
        <family val="2"/>
      </rPr>
      <t>überwiegend aus öffentlichen Zuwendungen</t>
    </r>
    <r>
      <rPr>
        <sz val="11"/>
        <rFont val="Arial"/>
        <family val="2"/>
      </rPr>
      <t xml:space="preserve"> bestreitet und sein Personal </t>
    </r>
    <r>
      <rPr>
        <b/>
        <sz val="11"/>
        <rFont val="Arial"/>
        <family val="2"/>
      </rPr>
      <t>unter Anwendung des TV-L</t>
    </r>
    <r>
      <rPr>
        <sz val="11"/>
        <rFont val="Arial"/>
        <family val="2"/>
      </rPr>
      <t xml:space="preserve"> vergütet. Es wird daher lediglich die Angemessenheit der Eingruppierung überprüft.</t>
    </r>
  </si>
  <si>
    <r>
      <t xml:space="preserve">Gemäß Ziffer 1.3 der ANBest-P wird zur Prüfung der Angemessenheit der Personalausgaben des Kunden das Besserstellungsverbot herangezogen, </t>
    </r>
    <r>
      <rPr>
        <sz val="11"/>
        <rFont val="Arial"/>
        <family val="2"/>
      </rPr>
      <t xml:space="preserve">da der Kunde seinen Gesamthaushalt </t>
    </r>
    <r>
      <rPr>
        <b/>
        <sz val="11"/>
        <rFont val="Arial"/>
        <family val="2"/>
      </rPr>
      <t>überwiegend aus öffentlichen Zuwendungen</t>
    </r>
    <r>
      <rPr>
        <sz val="11"/>
        <rFont val="Arial"/>
        <family val="2"/>
      </rPr>
      <t xml:space="preserve"> bestreitet und sein Personal </t>
    </r>
    <r>
      <rPr>
        <b/>
        <u val="single"/>
        <sz val="11"/>
        <rFont val="Arial"/>
        <family val="2"/>
      </rPr>
      <t>tarifgebunden</t>
    </r>
    <r>
      <rPr>
        <b/>
        <sz val="11"/>
        <rFont val="Arial"/>
        <family val="2"/>
      </rPr>
      <t xml:space="preserve"> ohne Direktanwendung des TV-L </t>
    </r>
    <r>
      <rPr>
        <sz val="11"/>
        <rFont val="Arial"/>
        <family val="2"/>
      </rPr>
      <t>vergütet (z.B. TVöD, Haustarif).</t>
    </r>
  </si>
  <si>
    <r>
      <t xml:space="preserve">Gemäß Ziffer 1.3 der ANBest-P wird zur Prüfung der Angemessenheit der Personalausgaben des Kunden das Besserstellungsverbot herangezogen, </t>
    </r>
    <r>
      <rPr>
        <sz val="11"/>
        <rFont val="Arial"/>
        <family val="2"/>
      </rPr>
      <t xml:space="preserve">da der Kunde seinen Gesamthaushalt </t>
    </r>
    <r>
      <rPr>
        <b/>
        <sz val="11"/>
        <rFont val="Arial"/>
        <family val="2"/>
      </rPr>
      <t>überwiegend aus öffentlichen Zuwendungen</t>
    </r>
    <r>
      <rPr>
        <sz val="11"/>
        <rFont val="Arial"/>
        <family val="2"/>
      </rPr>
      <t xml:space="preserve"> bestreitet und sein Personal </t>
    </r>
    <r>
      <rPr>
        <b/>
        <sz val="11"/>
        <rFont val="Arial"/>
        <family val="2"/>
      </rPr>
      <t xml:space="preserve">ohne Direktanwendung des TV-L </t>
    </r>
    <r>
      <rPr>
        <sz val="11"/>
        <rFont val="Arial"/>
        <family val="2"/>
      </rPr>
      <t>vergütet (z.B. Haustarif).</t>
    </r>
  </si>
  <si>
    <r>
      <t>Der Antragsteller bestreitet seinen Gesamthaushalt</t>
    </r>
    <r>
      <rPr>
        <b/>
        <sz val="11"/>
        <rFont val="Arial"/>
        <family val="2"/>
      </rPr>
      <t xml:space="preserve"> überwiegend</t>
    </r>
    <r>
      <rPr>
        <sz val="11"/>
        <rFont val="Arial"/>
        <family val="2"/>
      </rPr>
      <t xml:space="preserve"> aus Entgelten und vergütet sein Personal </t>
    </r>
    <r>
      <rPr>
        <b/>
        <sz val="11"/>
        <rFont val="Arial"/>
        <family val="2"/>
      </rPr>
      <t>unter Anwendung des TV-L</t>
    </r>
    <r>
      <rPr>
        <sz val="11"/>
        <rFont val="Arial"/>
        <family val="2"/>
      </rPr>
      <t>. Es wird daher lediglich die Angemessenheit der Eingruppierung überprüft.</t>
    </r>
  </si>
  <si>
    <r>
      <t>Der Antragsteller bestreitet seinen Gesamthaushalt</t>
    </r>
    <r>
      <rPr>
        <b/>
        <sz val="11"/>
        <rFont val="Arial"/>
        <family val="2"/>
      </rPr>
      <t xml:space="preserve"> überwiegend</t>
    </r>
    <r>
      <rPr>
        <sz val="11"/>
        <rFont val="Arial"/>
        <family val="2"/>
      </rPr>
      <t xml:space="preserve"> aus Entgelten und vergütet sein Personal </t>
    </r>
    <r>
      <rPr>
        <b/>
        <u val="single"/>
        <sz val="11"/>
        <rFont val="Arial"/>
        <family val="2"/>
      </rPr>
      <t>tarifgebunden</t>
    </r>
    <r>
      <rPr>
        <b/>
        <sz val="11"/>
        <rFont val="Arial"/>
        <family val="2"/>
      </rPr>
      <t xml:space="preserve"> ohne Direktanwendung des TV-L</t>
    </r>
    <r>
      <rPr>
        <sz val="11"/>
        <rFont val="Arial"/>
        <family val="2"/>
      </rPr>
      <t xml:space="preserve"> (z.B. TVöD, Haustarif). Zur Sicherstellung der Wirtschaftlichkeit und Sparsamkeit der Ausgaben im Sinne der LHO wird daher eine Vergleichsberechnung hilfsweise anhand der Durchschnittssätze des TV-L durchgeführt.</t>
    </r>
  </si>
  <si>
    <r>
      <t>Der Antragsteller bestreitet seinen Gesamthaushalt</t>
    </r>
    <r>
      <rPr>
        <b/>
        <sz val="11"/>
        <rFont val="Arial"/>
        <family val="2"/>
      </rPr>
      <t xml:space="preserve"> überwiegend</t>
    </r>
    <r>
      <rPr>
        <sz val="11"/>
        <rFont val="Arial"/>
        <family val="2"/>
      </rPr>
      <t xml:space="preserve"> aus Entgelten und vergütet sein Personal </t>
    </r>
    <r>
      <rPr>
        <b/>
        <sz val="11"/>
        <rFont val="Arial"/>
        <family val="2"/>
      </rPr>
      <t>ohne Direktanwendung des TV-L</t>
    </r>
    <r>
      <rPr>
        <sz val="11"/>
        <rFont val="Arial"/>
        <family val="2"/>
      </rPr>
      <t xml:space="preserve"> (z.B. Haustarif). Zur Sicherstellung der Wirtschaftlichkeit und Sparsamkeit der Ausgaben im Sinne der LHO wird daher eine Vergleichsberechnung hilfsweise anhand der Durchschnittssätze des TV-L durchgeführt.</t>
    </r>
  </si>
  <si>
    <t>Projektanteil (%)</t>
  </si>
  <si>
    <t>Die Ausgaben sind nachvollziehbar kalkuliert und erscheinen der Höhe nach notwendig und angemessen.</t>
  </si>
  <si>
    <t>Vor-/Nach-bereitung (%)</t>
  </si>
  <si>
    <r>
      <t>Einnahmen</t>
    </r>
    <r>
      <rPr>
        <b/>
        <sz val="10"/>
        <rFont val="Arial"/>
        <family val="2"/>
      </rPr>
      <t>: Die Einnahmen sind ebenfalls auf einem separaten Blatt zu erläutern. Bitte beachten Sie hierbei, Angaben zur Zusammensetzung und Herkunft der Beträge zu machen (insb. hinsichtlich prozentualer Ansätze, Festbeträgen, etc.).</t>
    </r>
  </si>
  <si>
    <t>pauschale ALG</t>
  </si>
  <si>
    <t>Leistungsmonate</t>
  </si>
  <si>
    <t>Anzahl TN</t>
  </si>
  <si>
    <t>pflichtversichert</t>
  </si>
  <si>
    <t>familienversichert</t>
  </si>
  <si>
    <t>veränderte Prüfung auf Grundlage des Erlasses 14-46 105 vom 29.11.2010 (MW):</t>
  </si>
  <si>
    <t>Zusammensetzung Kofinanzierung (Benennung Kofinanzierer, rechnerische Zusammensetzung, Zweckbindung, Prüfung)</t>
  </si>
  <si>
    <t>Projektanteil</t>
  </si>
  <si>
    <t>Ausgabenposition 2</t>
  </si>
  <si>
    <t xml:space="preserve">entfällt </t>
  </si>
  <si>
    <t>Maßnahme/Lehrgang</t>
  </si>
  <si>
    <t>* €/Mo. (max. 65,00 €)</t>
  </si>
  <si>
    <t xml:space="preserve">  =  (1.1 - 1.3 + 3) x 20 %</t>
  </si>
  <si>
    <t>RL 5.4</t>
  </si>
  <si>
    <t>Direktbeitrag</t>
  </si>
  <si>
    <t xml:space="preserve">AGFVO (2.1–2.4+4≤1.+2.5-2.7+3) </t>
  </si>
  <si>
    <t xml:space="preserve">Vollzeitstelle in Std. </t>
  </si>
  <si>
    <t>Stunden-kontingent</t>
  </si>
  <si>
    <t>Stellenanteil im Projekt / der Tätigkeit in %</t>
  </si>
  <si>
    <t>siehe Anlage!</t>
  </si>
  <si>
    <t>Ausgabenposition 1.1</t>
  </si>
  <si>
    <t>Honorarkräfte 1.2</t>
  </si>
  <si>
    <t>(von der NBank)</t>
  </si>
  <si>
    <t>2.2 mit diesen Leistungen verb.Abgaben</t>
  </si>
  <si>
    <t>2.3 Kranken- u. Altersversorgungspl.</t>
  </si>
  <si>
    <t>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</si>
</sst>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_ ;[Red]\-#,##0.00\ "/>
    <numFmt numFmtId="167" formatCode="#,##0\ &quot;€&quot;"/>
    <numFmt numFmtId="168" formatCode="#,##0_ ;[Red]\-#,##0\ 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Wingdings"/>
      <family val="0"/>
    </font>
    <font>
      <u val="single"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8" fontId="3" fillId="0" borderId="0" xfId="0" applyNumberFormat="1" applyFont="1" applyBorder="1" applyAlignment="1">
      <alignment horizontal="right"/>
    </xf>
    <xf numFmtId="8" fontId="3" fillId="0" borderId="0" xfId="0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49" fontId="0" fillId="0" borderId="0" xfId="0" applyNumberFormat="1" applyBorder="1" applyAlignment="1">
      <alignment vertical="top" wrapText="1"/>
    </xf>
    <xf numFmtId="8" fontId="0" fillId="0" borderId="0" xfId="0" applyNumberFormat="1" applyBorder="1" applyAlignment="1">
      <alignment horizontal="left"/>
    </xf>
    <xf numFmtId="164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0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4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/>
    </xf>
    <xf numFmtId="8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8" fontId="3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left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8" fontId="0" fillId="0" borderId="0" xfId="0" applyNumberFormat="1" applyBorder="1" applyAlignment="1" applyProtection="1">
      <alignment horizontal="left"/>
      <protection locked="0"/>
    </xf>
    <xf numFmtId="164" fontId="0" fillId="35" borderId="10" xfId="0" applyNumberFormat="1" applyFont="1" applyFill="1" applyBorder="1" applyAlignment="1" applyProtection="1">
      <alignment horizontal="right"/>
      <protection locked="0"/>
    </xf>
    <xf numFmtId="164" fontId="0" fillId="35" borderId="10" xfId="0" applyNumberFormat="1" applyFill="1" applyBorder="1" applyAlignment="1" applyProtection="1">
      <alignment horizontal="center" vertical="top"/>
      <protection locked="0"/>
    </xf>
    <xf numFmtId="8" fontId="0" fillId="35" borderId="10" xfId="0" applyNumberFormat="1" applyFill="1" applyBorder="1" applyAlignment="1" applyProtection="1">
      <alignment/>
      <protection locked="0"/>
    </xf>
    <xf numFmtId="164" fontId="0" fillId="35" borderId="10" xfId="0" applyNumberFormat="1" applyFill="1" applyBorder="1" applyAlignment="1" applyProtection="1">
      <alignment horizontal="center"/>
      <protection locked="0"/>
    </xf>
    <xf numFmtId="164" fontId="0" fillId="35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 vertical="top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8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top"/>
    </xf>
    <xf numFmtId="16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8" fontId="3" fillId="0" borderId="0" xfId="0" applyNumberFormat="1" applyFont="1" applyBorder="1" applyAlignment="1">
      <alignment horizontal="center" vertical="top"/>
    </xf>
    <xf numFmtId="8" fontId="3" fillId="33" borderId="12" xfId="0" applyNumberFormat="1" applyFont="1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0" fontId="0" fillId="0" borderId="0" xfId="0" applyNumberFormat="1" applyBorder="1" applyAlignment="1">
      <alignment horizontal="center"/>
    </xf>
    <xf numFmtId="0" fontId="0" fillId="37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0" fillId="38" borderId="0" xfId="0" applyNumberFormat="1" applyFill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2" fontId="0" fillId="39" borderId="10" xfId="0" applyNumberFormat="1" applyFill="1" applyBorder="1" applyAlignment="1" applyProtection="1">
      <alignment horizontal="center"/>
      <protection locked="0"/>
    </xf>
    <xf numFmtId="10" fontId="0" fillId="39" borderId="10" xfId="0" applyNumberFormat="1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/>
      <protection locked="0"/>
    </xf>
    <xf numFmtId="8" fontId="0" fillId="0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4" fontId="8" fillId="34" borderId="10" xfId="0" applyNumberFormat="1" applyFont="1" applyFill="1" applyBorder="1" applyAlignment="1" applyProtection="1">
      <alignment/>
      <protection locked="0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4" borderId="17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164" fontId="0" fillId="34" borderId="17" xfId="0" applyNumberFormat="1" applyFont="1" applyFill="1" applyBorder="1" applyAlignment="1" applyProtection="1">
      <alignment horizontal="center"/>
      <protection locked="0"/>
    </xf>
    <xf numFmtId="164" fontId="0" fillId="34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64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33" borderId="17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34" borderId="18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/>
    </xf>
    <xf numFmtId="164" fontId="0" fillId="34" borderId="14" xfId="0" applyNumberForma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horizontal="justify" vertical="top"/>
      <protection locked="0"/>
    </xf>
    <xf numFmtId="0" fontId="0" fillId="34" borderId="23" xfId="0" applyFill="1" applyBorder="1" applyAlignment="1" applyProtection="1">
      <alignment horizontal="justify" vertical="top"/>
      <protection locked="0"/>
    </xf>
    <xf numFmtId="0" fontId="0" fillId="34" borderId="19" xfId="0" applyFill="1" applyBorder="1" applyAlignment="1" applyProtection="1">
      <alignment horizontal="justify" vertical="top"/>
      <protection locked="0"/>
    </xf>
    <xf numFmtId="0" fontId="0" fillId="34" borderId="13" xfId="0" applyFill="1" applyBorder="1" applyAlignment="1" applyProtection="1">
      <alignment horizontal="justify" vertical="top"/>
      <protection locked="0"/>
    </xf>
    <xf numFmtId="0" fontId="0" fillId="34" borderId="0" xfId="0" applyFill="1" applyBorder="1" applyAlignment="1" applyProtection="1">
      <alignment horizontal="justify" vertical="top"/>
      <protection locked="0"/>
    </xf>
    <xf numFmtId="0" fontId="0" fillId="34" borderId="0" xfId="0" applyFill="1" applyAlignment="1" applyProtection="1">
      <alignment horizontal="justify" vertical="top"/>
      <protection locked="0"/>
    </xf>
    <xf numFmtId="0" fontId="0" fillId="34" borderId="24" xfId="0" applyFill="1" applyBorder="1" applyAlignment="1" applyProtection="1">
      <alignment horizontal="justify" vertical="top"/>
      <protection locked="0"/>
    </xf>
    <xf numFmtId="0" fontId="0" fillId="34" borderId="25" xfId="0" applyFill="1" applyBorder="1" applyAlignment="1" applyProtection="1">
      <alignment horizontal="justify" vertical="top"/>
      <protection locked="0"/>
    </xf>
    <xf numFmtId="0" fontId="0" fillId="34" borderId="26" xfId="0" applyFill="1" applyBorder="1" applyAlignment="1" applyProtection="1">
      <alignment horizontal="justify" vertical="top"/>
      <protection locked="0"/>
    </xf>
    <xf numFmtId="0" fontId="0" fillId="34" borderId="27" xfId="0" applyFill="1" applyBorder="1" applyAlignment="1" applyProtection="1">
      <alignment horizontal="justify" vertical="top"/>
      <protection locked="0"/>
    </xf>
    <xf numFmtId="0" fontId="0" fillId="33" borderId="10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8" xfId="0" applyFill="1" applyBorder="1" applyAlignment="1" applyProtection="1">
      <alignment horizontal="justify" vertical="top"/>
      <protection locked="0"/>
    </xf>
    <xf numFmtId="0" fontId="0" fillId="33" borderId="17" xfId="0" applyFill="1" applyBorder="1" applyAlignment="1">
      <alignment/>
    </xf>
    <xf numFmtId="0" fontId="0" fillId="0" borderId="22" xfId="0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4" borderId="17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left"/>
    </xf>
    <xf numFmtId="49" fontId="10" fillId="0" borderId="26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35" borderId="18" xfId="0" applyNumberFormat="1" applyFill="1" applyBorder="1" applyAlignment="1" applyProtection="1">
      <alignment vertical="top" wrapText="1"/>
      <protection locked="0"/>
    </xf>
    <xf numFmtId="0" fontId="0" fillId="35" borderId="23" xfId="0" applyNumberFormat="1" applyFill="1" applyBorder="1" applyAlignment="1" applyProtection="1">
      <alignment vertical="top" wrapText="1"/>
      <protection locked="0"/>
    </xf>
    <xf numFmtId="0" fontId="0" fillId="35" borderId="19" xfId="0" applyNumberFormat="1" applyFill="1" applyBorder="1" applyAlignment="1" applyProtection="1">
      <alignment vertical="top" wrapText="1"/>
      <protection locked="0"/>
    </xf>
    <xf numFmtId="0" fontId="0" fillId="35" borderId="13" xfId="0" applyNumberFormat="1" applyFill="1" applyBorder="1" applyAlignment="1" applyProtection="1">
      <alignment vertical="top" wrapText="1"/>
      <protection locked="0"/>
    </xf>
    <xf numFmtId="0" fontId="0" fillId="35" borderId="0" xfId="0" applyNumberFormat="1" applyFill="1" applyBorder="1" applyAlignment="1" applyProtection="1">
      <alignment vertical="top" wrapText="1"/>
      <protection locked="0"/>
    </xf>
    <xf numFmtId="0" fontId="0" fillId="35" borderId="24" xfId="0" applyNumberFormat="1" applyFill="1" applyBorder="1" applyAlignment="1" applyProtection="1">
      <alignment vertical="top" wrapText="1"/>
      <protection locked="0"/>
    </xf>
    <xf numFmtId="0" fontId="0" fillId="35" borderId="25" xfId="0" applyNumberFormat="1" applyFill="1" applyBorder="1" applyAlignment="1" applyProtection="1">
      <alignment vertical="top" wrapText="1"/>
      <protection locked="0"/>
    </xf>
    <xf numFmtId="0" fontId="0" fillId="35" borderId="26" xfId="0" applyNumberFormat="1" applyFill="1" applyBorder="1" applyAlignment="1" applyProtection="1">
      <alignment vertical="top" wrapText="1"/>
      <protection locked="0"/>
    </xf>
    <xf numFmtId="0" fontId="0" fillId="35" borderId="27" xfId="0" applyNumberFormat="1" applyFill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wrapText="1"/>
    </xf>
    <xf numFmtId="0" fontId="3" fillId="0" borderId="10" xfId="0" applyFont="1" applyBorder="1" applyAlignment="1">
      <alignment/>
    </xf>
    <xf numFmtId="0" fontId="0" fillId="33" borderId="22" xfId="0" applyFill="1" applyBorder="1" applyAlignment="1">
      <alignment/>
    </xf>
    <xf numFmtId="49" fontId="0" fillId="0" borderId="17" xfId="0" applyNumberFormat="1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0" fontId="9" fillId="0" borderId="0" xfId="0" applyFont="1" applyAlignment="1">
      <alignment vertical="justify"/>
    </xf>
    <xf numFmtId="0" fontId="0" fillId="0" borderId="0" xfId="0" applyAlignment="1">
      <alignment vertical="justify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>
      <alignment horizontal="left" wrapText="1"/>
    </xf>
    <xf numFmtId="0" fontId="0" fillId="0" borderId="14" xfId="0" applyNumberFormat="1" applyBorder="1" applyAlignment="1">
      <alignment horizontal="left" wrapText="1"/>
    </xf>
    <xf numFmtId="0" fontId="0" fillId="35" borderId="0" xfId="0" applyNumberFormat="1" applyFill="1" applyAlignment="1" applyProtection="1">
      <alignment vertical="top" wrapText="1"/>
      <protection locked="0"/>
    </xf>
    <xf numFmtId="0" fontId="0" fillId="0" borderId="10" xfId="0" applyFont="1" applyBorder="1" applyAlignment="1">
      <alignment wrapText="1"/>
    </xf>
    <xf numFmtId="0" fontId="0" fillId="35" borderId="18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24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390525</xdr:colOff>
      <xdr:row>2</xdr:row>
      <xdr:rowOff>76200</xdr:rowOff>
    </xdr:to>
    <xdr:pic>
      <xdr:nvPicPr>
        <xdr:cNvPr id="1" name="Picture 55" descr="NBank_RGB_Claim_7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590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</xdr:col>
      <xdr:colOff>933450</xdr:colOff>
      <xdr:row>3</xdr:row>
      <xdr:rowOff>66675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05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O161"/>
  <sheetViews>
    <sheetView showGridLines="0" tabSelected="1" zoomScale="85" zoomScaleNormal="85" zoomScaleSheetLayoutView="75" zoomScalePageLayoutView="0" workbookViewId="0" topLeftCell="B55">
      <selection activeCell="E92" sqref="E92"/>
    </sheetView>
  </sheetViews>
  <sheetFormatPr defaultColWidth="11.421875" defaultRowHeight="12.75"/>
  <cols>
    <col min="1" max="1" width="20.28125" style="0" customWidth="1"/>
    <col min="2" max="2" width="12.7109375" style="0" customWidth="1"/>
    <col min="3" max="3" width="14.57421875" style="0" hidden="1" customWidth="1"/>
    <col min="4" max="4" width="14.140625" style="0" customWidth="1"/>
    <col min="5" max="5" width="15.28125" style="0" customWidth="1"/>
    <col min="6" max="6" width="13.140625" style="0" customWidth="1"/>
    <col min="7" max="7" width="11.7109375" style="0" customWidth="1"/>
    <col min="8" max="8" width="12.421875" style="0" customWidth="1"/>
    <col min="9" max="9" width="10.8515625" style="0" customWidth="1"/>
    <col min="10" max="10" width="15.00390625" style="0" bestFit="1" customWidth="1"/>
    <col min="11" max="11" width="12.00390625" style="0" customWidth="1"/>
    <col min="12" max="12" width="15.28125" style="0" customWidth="1"/>
    <col min="13" max="13" width="0.13671875" style="0" customWidth="1"/>
  </cols>
  <sheetData>
    <row r="2" ht="67.5" customHeight="1"/>
    <row r="4" spans="1:11" ht="12.75">
      <c r="A4" s="1" t="s">
        <v>72</v>
      </c>
      <c r="B4" s="172"/>
      <c r="C4" s="172"/>
      <c r="D4" s="172"/>
      <c r="E4" s="172"/>
      <c r="F4" s="172"/>
      <c r="G4" s="172"/>
      <c r="H4" s="172"/>
      <c r="I4" s="33"/>
      <c r="J4" s="33"/>
      <c r="K4" s="33"/>
    </row>
    <row r="5" spans="1:11" ht="12.75">
      <c r="A5" s="1" t="s">
        <v>52</v>
      </c>
      <c r="B5" s="180"/>
      <c r="C5" s="172"/>
      <c r="D5" s="172"/>
      <c r="E5" s="172"/>
      <c r="F5" s="172"/>
      <c r="G5" s="172"/>
      <c r="H5" s="172"/>
      <c r="I5" s="33"/>
      <c r="J5" s="33"/>
      <c r="K5" s="33"/>
    </row>
    <row r="6" spans="1:11" ht="12.75">
      <c r="A6" s="1" t="s">
        <v>73</v>
      </c>
      <c r="B6" s="123"/>
      <c r="C6" s="181" t="s">
        <v>171</v>
      </c>
      <c r="D6" s="182"/>
      <c r="E6" s="4"/>
      <c r="F6" s="4"/>
      <c r="G6" s="4"/>
      <c r="H6" s="4"/>
      <c r="I6" s="4"/>
      <c r="J6" s="4"/>
      <c r="K6" s="4"/>
    </row>
    <row r="9" ht="12.75">
      <c r="A9" s="2" t="s">
        <v>0</v>
      </c>
    </row>
    <row r="11" ht="12.75">
      <c r="A11" s="1" t="s">
        <v>169</v>
      </c>
    </row>
    <row r="13" spans="1:14" s="35" customFormat="1" ht="51" customHeight="1">
      <c r="A13" s="34" t="s">
        <v>1</v>
      </c>
      <c r="B13" s="130" t="s">
        <v>165</v>
      </c>
      <c r="C13" s="130" t="s">
        <v>167</v>
      </c>
      <c r="D13" s="130" t="s">
        <v>166</v>
      </c>
      <c r="E13" s="34" t="s">
        <v>51</v>
      </c>
      <c r="F13" s="34" t="s">
        <v>2</v>
      </c>
      <c r="G13" s="34" t="s">
        <v>3</v>
      </c>
      <c r="H13" s="34" t="s">
        <v>47</v>
      </c>
      <c r="I13" s="34" t="s">
        <v>12</v>
      </c>
      <c r="J13" s="34" t="s">
        <v>44</v>
      </c>
      <c r="K13" s="34" t="s">
        <v>53</v>
      </c>
      <c r="L13" s="34" t="s">
        <v>5</v>
      </c>
      <c r="M13" s="34"/>
      <c r="N13" s="34" t="s">
        <v>4</v>
      </c>
    </row>
    <row r="14" spans="1:15" ht="16.5" customHeight="1">
      <c r="A14" s="135"/>
      <c r="B14" s="131"/>
      <c r="C14" s="132"/>
      <c r="D14" s="133">
        <f>ROUND(B14*C14*4.348*I14,2)</f>
        <v>0</v>
      </c>
      <c r="E14" s="137"/>
      <c r="F14" s="136"/>
      <c r="G14" s="136"/>
      <c r="H14" s="136"/>
      <c r="I14" s="91"/>
      <c r="J14" s="137"/>
      <c r="K14" s="93"/>
      <c r="L14" s="94">
        <v>0</v>
      </c>
      <c r="M14" s="94">
        <v>0</v>
      </c>
      <c r="N14" s="88">
        <v>0</v>
      </c>
      <c r="O14" s="138"/>
    </row>
    <row r="15" spans="1:14" ht="16.5" customHeight="1">
      <c r="A15" s="135"/>
      <c r="B15" s="131"/>
      <c r="C15" s="132"/>
      <c r="D15" s="133">
        <f aca="true" t="shared" si="0" ref="D15:D28">ROUND(B15*C15*4.348*I15,2)</f>
        <v>0</v>
      </c>
      <c r="E15" s="137"/>
      <c r="F15" s="136"/>
      <c r="G15" s="136"/>
      <c r="H15" s="136"/>
      <c r="I15" s="91"/>
      <c r="J15" s="137"/>
      <c r="K15" s="93"/>
      <c r="L15" s="94">
        <v>0</v>
      </c>
      <c r="M15" s="94">
        <v>0</v>
      </c>
      <c r="N15" s="88">
        <f aca="true" t="shared" si="1" ref="N15:N28">L15+M15</f>
        <v>0</v>
      </c>
    </row>
    <row r="16" spans="1:14" ht="16.5" customHeight="1">
      <c r="A16" s="135"/>
      <c r="B16" s="131"/>
      <c r="C16" s="132"/>
      <c r="D16" s="133">
        <f t="shared" si="0"/>
        <v>0</v>
      </c>
      <c r="E16" s="137"/>
      <c r="F16" s="136"/>
      <c r="G16" s="136"/>
      <c r="H16" s="136"/>
      <c r="I16" s="91"/>
      <c r="J16" s="137"/>
      <c r="K16" s="93"/>
      <c r="L16" s="94">
        <v>0</v>
      </c>
      <c r="M16" s="94">
        <v>0</v>
      </c>
      <c r="N16" s="88">
        <f t="shared" si="1"/>
        <v>0</v>
      </c>
    </row>
    <row r="17" spans="1:14" ht="16.5" customHeight="1">
      <c r="A17" s="90"/>
      <c r="B17" s="131"/>
      <c r="C17" s="132"/>
      <c r="D17" s="133">
        <f t="shared" si="0"/>
        <v>0</v>
      </c>
      <c r="E17" s="91"/>
      <c r="F17" s="92"/>
      <c r="G17" s="92"/>
      <c r="H17" s="92"/>
      <c r="I17" s="91"/>
      <c r="J17" s="91"/>
      <c r="K17" s="93"/>
      <c r="L17" s="94">
        <v>0</v>
      </c>
      <c r="M17" s="94">
        <v>0</v>
      </c>
      <c r="N17" s="88">
        <f t="shared" si="1"/>
        <v>0</v>
      </c>
    </row>
    <row r="18" spans="1:14" ht="16.5" customHeight="1">
      <c r="A18" s="90"/>
      <c r="B18" s="131"/>
      <c r="C18" s="132"/>
      <c r="D18" s="133">
        <f t="shared" si="0"/>
        <v>0</v>
      </c>
      <c r="E18" s="91"/>
      <c r="F18" s="92"/>
      <c r="G18" s="92"/>
      <c r="H18" s="92"/>
      <c r="I18" s="91"/>
      <c r="J18" s="91"/>
      <c r="K18" s="93"/>
      <c r="L18" s="94">
        <v>0</v>
      </c>
      <c r="M18" s="94">
        <v>0</v>
      </c>
      <c r="N18" s="88">
        <f t="shared" si="1"/>
        <v>0</v>
      </c>
    </row>
    <row r="19" spans="1:14" ht="16.5" customHeight="1">
      <c r="A19" s="90"/>
      <c r="B19" s="131"/>
      <c r="C19" s="132"/>
      <c r="D19" s="133">
        <f t="shared" si="0"/>
        <v>0</v>
      </c>
      <c r="E19" s="91"/>
      <c r="F19" s="92"/>
      <c r="G19" s="92"/>
      <c r="H19" s="92"/>
      <c r="I19" s="91"/>
      <c r="J19" s="91"/>
      <c r="K19" s="93"/>
      <c r="L19" s="94">
        <v>0</v>
      </c>
      <c r="M19" s="94">
        <v>0</v>
      </c>
      <c r="N19" s="88">
        <f t="shared" si="1"/>
        <v>0</v>
      </c>
    </row>
    <row r="20" spans="1:14" ht="16.5" customHeight="1">
      <c r="A20" s="90"/>
      <c r="B20" s="131"/>
      <c r="C20" s="132"/>
      <c r="D20" s="133">
        <f t="shared" si="0"/>
        <v>0</v>
      </c>
      <c r="E20" s="91"/>
      <c r="F20" s="92"/>
      <c r="G20" s="92"/>
      <c r="H20" s="92"/>
      <c r="I20" s="91"/>
      <c r="J20" s="91"/>
      <c r="K20" s="93"/>
      <c r="L20" s="94">
        <v>0</v>
      </c>
      <c r="M20" s="94">
        <v>0</v>
      </c>
      <c r="N20" s="88">
        <f t="shared" si="1"/>
        <v>0</v>
      </c>
    </row>
    <row r="21" spans="1:14" ht="16.5" customHeight="1">
      <c r="A21" s="90"/>
      <c r="B21" s="131"/>
      <c r="C21" s="132"/>
      <c r="D21" s="133">
        <f t="shared" si="0"/>
        <v>0</v>
      </c>
      <c r="E21" s="91"/>
      <c r="F21" s="92"/>
      <c r="G21" s="92"/>
      <c r="H21" s="92"/>
      <c r="I21" s="91"/>
      <c r="J21" s="91"/>
      <c r="K21" s="93"/>
      <c r="L21" s="94">
        <v>0</v>
      </c>
      <c r="M21" s="94">
        <v>0</v>
      </c>
      <c r="N21" s="88">
        <f t="shared" si="1"/>
        <v>0</v>
      </c>
    </row>
    <row r="22" spans="1:14" ht="16.5" customHeight="1">
      <c r="A22" s="90"/>
      <c r="B22" s="131"/>
      <c r="C22" s="132"/>
      <c r="D22" s="133">
        <f t="shared" si="0"/>
        <v>0</v>
      </c>
      <c r="E22" s="91"/>
      <c r="F22" s="92"/>
      <c r="G22" s="92"/>
      <c r="H22" s="92"/>
      <c r="I22" s="91"/>
      <c r="J22" s="91"/>
      <c r="K22" s="93"/>
      <c r="L22" s="94">
        <v>0</v>
      </c>
      <c r="M22" s="94">
        <v>0</v>
      </c>
      <c r="N22" s="88">
        <f t="shared" si="1"/>
        <v>0</v>
      </c>
    </row>
    <row r="23" spans="1:14" ht="16.5" customHeight="1">
      <c r="A23" s="90"/>
      <c r="B23" s="131"/>
      <c r="C23" s="132"/>
      <c r="D23" s="133">
        <f t="shared" si="0"/>
        <v>0</v>
      </c>
      <c r="E23" s="91"/>
      <c r="F23" s="92"/>
      <c r="G23" s="92"/>
      <c r="H23" s="92"/>
      <c r="I23" s="91"/>
      <c r="J23" s="91"/>
      <c r="K23" s="93"/>
      <c r="L23" s="94">
        <v>0</v>
      </c>
      <c r="M23" s="94">
        <v>0</v>
      </c>
      <c r="N23" s="88">
        <f t="shared" si="1"/>
        <v>0</v>
      </c>
    </row>
    <row r="24" spans="1:14" ht="17.25" customHeight="1">
      <c r="A24" s="90"/>
      <c r="B24" s="131"/>
      <c r="C24" s="132"/>
      <c r="D24" s="133">
        <f t="shared" si="0"/>
        <v>0</v>
      </c>
      <c r="E24" s="91"/>
      <c r="F24" s="92"/>
      <c r="G24" s="92"/>
      <c r="H24" s="92"/>
      <c r="I24" s="91"/>
      <c r="J24" s="91"/>
      <c r="K24" s="93"/>
      <c r="L24" s="94">
        <v>0</v>
      </c>
      <c r="M24" s="94">
        <v>0</v>
      </c>
      <c r="N24" s="88">
        <f t="shared" si="1"/>
        <v>0</v>
      </c>
    </row>
    <row r="25" spans="1:14" ht="16.5" customHeight="1">
      <c r="A25" s="90"/>
      <c r="B25" s="131"/>
      <c r="C25" s="132"/>
      <c r="D25" s="133">
        <f t="shared" si="0"/>
        <v>0</v>
      </c>
      <c r="E25" s="91"/>
      <c r="F25" s="92"/>
      <c r="G25" s="92"/>
      <c r="H25" s="92"/>
      <c r="I25" s="91"/>
      <c r="J25" s="91"/>
      <c r="K25" s="93"/>
      <c r="L25" s="94">
        <v>0</v>
      </c>
      <c r="M25" s="94">
        <v>0</v>
      </c>
      <c r="N25" s="88">
        <f t="shared" si="1"/>
        <v>0</v>
      </c>
    </row>
    <row r="26" spans="1:14" ht="16.5" customHeight="1">
      <c r="A26" s="90"/>
      <c r="B26" s="131"/>
      <c r="C26" s="132"/>
      <c r="D26" s="133">
        <f t="shared" si="0"/>
        <v>0</v>
      </c>
      <c r="E26" s="91"/>
      <c r="F26" s="92"/>
      <c r="G26" s="92"/>
      <c r="H26" s="92"/>
      <c r="I26" s="91"/>
      <c r="J26" s="91"/>
      <c r="K26" s="93"/>
      <c r="L26" s="94">
        <v>0</v>
      </c>
      <c r="M26" s="94">
        <v>0</v>
      </c>
      <c r="N26" s="88">
        <f t="shared" si="1"/>
        <v>0</v>
      </c>
    </row>
    <row r="27" spans="1:14" ht="15.75" customHeight="1">
      <c r="A27" s="90"/>
      <c r="B27" s="131"/>
      <c r="C27" s="132"/>
      <c r="D27" s="133">
        <f t="shared" si="0"/>
        <v>0</v>
      </c>
      <c r="E27" s="91"/>
      <c r="F27" s="92"/>
      <c r="G27" s="92"/>
      <c r="H27" s="92"/>
      <c r="I27" s="91"/>
      <c r="J27" s="91"/>
      <c r="K27" s="93"/>
      <c r="L27" s="94">
        <v>0</v>
      </c>
      <c r="M27" s="94">
        <v>0</v>
      </c>
      <c r="N27" s="88">
        <f t="shared" si="1"/>
        <v>0</v>
      </c>
    </row>
    <row r="28" spans="1:14" ht="15.75" customHeight="1" thickBot="1">
      <c r="A28" s="90"/>
      <c r="B28" s="131"/>
      <c r="C28" s="132"/>
      <c r="D28" s="133">
        <f t="shared" si="0"/>
        <v>0</v>
      </c>
      <c r="E28" s="91"/>
      <c r="F28" s="92"/>
      <c r="G28" s="92"/>
      <c r="H28" s="92"/>
      <c r="I28" s="91"/>
      <c r="J28" s="91"/>
      <c r="K28" s="93"/>
      <c r="L28" s="94">
        <v>0</v>
      </c>
      <c r="M28" s="94">
        <v>0</v>
      </c>
      <c r="N28" s="88">
        <f t="shared" si="1"/>
        <v>0</v>
      </c>
    </row>
    <row r="29" spans="13:14" ht="13.5" thickBot="1">
      <c r="M29" s="7" t="s">
        <v>21</v>
      </c>
      <c r="N29" s="14">
        <f>ROUND(SUM(N14:N28),2)</f>
        <v>0</v>
      </c>
    </row>
    <row r="30" spans="13:14" ht="12.75">
      <c r="M30" s="7"/>
      <c r="N30" s="16"/>
    </row>
    <row r="31" spans="1:14" ht="12.75">
      <c r="A31" s="1" t="s">
        <v>170</v>
      </c>
      <c r="M31" s="7"/>
      <c r="N31" s="16"/>
    </row>
    <row r="32" spans="13:14" ht="12.75">
      <c r="M32" s="7"/>
      <c r="N32" s="16"/>
    </row>
    <row r="33" spans="1:8" ht="37.5" customHeight="1">
      <c r="A33" s="34" t="s">
        <v>1</v>
      </c>
      <c r="B33" s="34" t="s">
        <v>2</v>
      </c>
      <c r="C33" s="183" t="s">
        <v>3</v>
      </c>
      <c r="D33" s="184"/>
      <c r="E33" s="34" t="s">
        <v>49</v>
      </c>
      <c r="F33" s="34" t="s">
        <v>50</v>
      </c>
      <c r="G33" s="34" t="s">
        <v>147</v>
      </c>
      <c r="H33" s="34" t="s">
        <v>4</v>
      </c>
    </row>
    <row r="34" spans="1:8" ht="12.75">
      <c r="A34" s="92"/>
      <c r="B34" s="92"/>
      <c r="C34" s="173"/>
      <c r="D34" s="141"/>
      <c r="E34" s="94"/>
      <c r="F34" s="92"/>
      <c r="G34" s="109"/>
      <c r="H34" s="12">
        <v>0</v>
      </c>
    </row>
    <row r="35" spans="1:8" ht="12.75">
      <c r="A35" s="92"/>
      <c r="B35" s="92"/>
      <c r="C35" s="173"/>
      <c r="D35" s="141"/>
      <c r="E35" s="94"/>
      <c r="F35" s="92"/>
      <c r="G35" s="109"/>
      <c r="H35" s="12">
        <f>E35*F35</f>
        <v>0</v>
      </c>
    </row>
    <row r="36" spans="1:8" ht="12.75">
      <c r="A36" s="92"/>
      <c r="B36" s="92"/>
      <c r="C36" s="173"/>
      <c r="D36" s="141"/>
      <c r="E36" s="94"/>
      <c r="F36" s="92"/>
      <c r="G36" s="109"/>
      <c r="H36" s="12">
        <f>E36*F36</f>
        <v>0</v>
      </c>
    </row>
    <row r="37" spans="1:8" ht="12.75">
      <c r="A37" s="92"/>
      <c r="B37" s="92"/>
      <c r="C37" s="173"/>
      <c r="D37" s="141"/>
      <c r="E37" s="94"/>
      <c r="F37" s="92"/>
      <c r="G37" s="109"/>
      <c r="H37" s="12">
        <f>E37*F37</f>
        <v>0</v>
      </c>
    </row>
    <row r="38" spans="1:8" ht="12.75">
      <c r="A38" s="92"/>
      <c r="B38" s="92"/>
      <c r="C38" s="173"/>
      <c r="D38" s="141"/>
      <c r="E38" s="94"/>
      <c r="F38" s="92"/>
      <c r="G38" s="109"/>
      <c r="H38" s="12">
        <f>E38*F38</f>
        <v>0</v>
      </c>
    </row>
    <row r="39" spans="1:8" ht="13.5" thickBot="1">
      <c r="A39" s="92"/>
      <c r="B39" s="92"/>
      <c r="C39" s="173"/>
      <c r="D39" s="141"/>
      <c r="E39" s="94"/>
      <c r="F39" s="92"/>
      <c r="G39" s="109"/>
      <c r="H39" s="12">
        <f>E39*F39</f>
        <v>0</v>
      </c>
    </row>
    <row r="40" spans="7:8" ht="13.5" thickBot="1">
      <c r="G40" s="7" t="s">
        <v>21</v>
      </c>
      <c r="H40" s="14">
        <f>SUM(H34:H39)</f>
        <v>0</v>
      </c>
    </row>
    <row r="41" spans="13:14" ht="12.75">
      <c r="M41" s="7"/>
      <c r="N41" s="16"/>
    </row>
    <row r="42" spans="1:13" ht="12.75">
      <c r="A42" s="1" t="s">
        <v>13</v>
      </c>
      <c r="L42" s="7"/>
      <c r="M42" s="16"/>
    </row>
    <row r="43" spans="12:13" ht="12.75">
      <c r="L43" s="7"/>
      <c r="M43" s="16"/>
    </row>
    <row r="44" spans="1:12" ht="12.75">
      <c r="A44" s="10" t="s">
        <v>14</v>
      </c>
      <c r="B44" s="10" t="s">
        <v>17</v>
      </c>
      <c r="C44" s="140" t="s">
        <v>23</v>
      </c>
      <c r="D44" s="141"/>
      <c r="F44" s="17" t="s">
        <v>18</v>
      </c>
      <c r="H44" s="7"/>
      <c r="I44" s="7"/>
      <c r="J44" s="7"/>
      <c r="K44" s="7"/>
      <c r="L44" s="16"/>
    </row>
    <row r="45" spans="1:13" ht="12.75">
      <c r="A45" s="92"/>
      <c r="B45" s="11" t="s">
        <v>15</v>
      </c>
      <c r="C45" s="150">
        <f>A45*0.2</f>
        <v>0</v>
      </c>
      <c r="D45" s="141"/>
      <c r="F45" s="161"/>
      <c r="G45" s="162"/>
      <c r="H45" s="162"/>
      <c r="I45" s="162"/>
      <c r="J45" s="162"/>
      <c r="K45" s="162"/>
      <c r="L45" s="162"/>
      <c r="M45" s="163"/>
    </row>
    <row r="46" spans="1:13" ht="12.75">
      <c r="A46" s="92"/>
      <c r="B46" s="11" t="s">
        <v>16</v>
      </c>
      <c r="C46" s="150">
        <f>A46*0.3</f>
        <v>0</v>
      </c>
      <c r="D46" s="141"/>
      <c r="F46" s="164"/>
      <c r="G46" s="165"/>
      <c r="H46" s="166"/>
      <c r="I46" s="166"/>
      <c r="J46" s="166"/>
      <c r="K46" s="166"/>
      <c r="L46" s="166"/>
      <c r="M46" s="167"/>
    </row>
    <row r="47" spans="1:13" ht="12.75">
      <c r="A47" s="176" t="s">
        <v>19</v>
      </c>
      <c r="B47" s="171"/>
      <c r="C47" s="178"/>
      <c r="D47" s="179"/>
      <c r="F47" s="164"/>
      <c r="G47" s="165"/>
      <c r="H47" s="166"/>
      <c r="I47" s="166"/>
      <c r="J47" s="166"/>
      <c r="K47" s="166"/>
      <c r="L47" s="166"/>
      <c r="M47" s="167"/>
    </row>
    <row r="48" spans="1:13" ht="12.75">
      <c r="A48" s="174" t="s">
        <v>20</v>
      </c>
      <c r="B48" s="175"/>
      <c r="C48" s="142"/>
      <c r="D48" s="143"/>
      <c r="F48" s="164"/>
      <c r="G48" s="165"/>
      <c r="H48" s="166"/>
      <c r="I48" s="166"/>
      <c r="J48" s="166"/>
      <c r="K48" s="166"/>
      <c r="L48" s="166"/>
      <c r="M48" s="167"/>
    </row>
    <row r="49" spans="1:13" ht="12.75">
      <c r="A49" s="10" t="s">
        <v>77</v>
      </c>
      <c r="B49" s="10" t="s">
        <v>17</v>
      </c>
      <c r="C49" s="140"/>
      <c r="D49" s="152"/>
      <c r="F49" s="164"/>
      <c r="G49" s="165"/>
      <c r="H49" s="166"/>
      <c r="I49" s="166"/>
      <c r="J49" s="166"/>
      <c r="K49" s="166"/>
      <c r="L49" s="166"/>
      <c r="M49" s="167"/>
    </row>
    <row r="50" spans="1:13" ht="12.75">
      <c r="A50" s="95"/>
      <c r="B50" s="12">
        <v>6</v>
      </c>
      <c r="C50" s="150">
        <f>A50*B50</f>
        <v>0</v>
      </c>
      <c r="D50" s="141"/>
      <c r="F50" s="164"/>
      <c r="G50" s="165"/>
      <c r="H50" s="166"/>
      <c r="I50" s="166"/>
      <c r="J50" s="166"/>
      <c r="K50" s="166"/>
      <c r="L50" s="166"/>
      <c r="M50" s="167"/>
    </row>
    <row r="51" spans="1:13" ht="12.75">
      <c r="A51" s="95"/>
      <c r="B51" s="12">
        <v>12</v>
      </c>
      <c r="C51" s="150">
        <f>A51*B51</f>
        <v>0</v>
      </c>
      <c r="D51" s="141"/>
      <c r="F51" s="164"/>
      <c r="G51" s="165"/>
      <c r="H51" s="166"/>
      <c r="I51" s="166"/>
      <c r="J51" s="166"/>
      <c r="K51" s="166"/>
      <c r="L51" s="166"/>
      <c r="M51" s="167"/>
    </row>
    <row r="52" spans="1:13" ht="12.75">
      <c r="A52" s="95"/>
      <c r="B52" s="12">
        <v>24</v>
      </c>
      <c r="C52" s="150">
        <v>0</v>
      </c>
      <c r="D52" s="141"/>
      <c r="F52" s="164"/>
      <c r="G52" s="165"/>
      <c r="H52" s="166"/>
      <c r="I52" s="166"/>
      <c r="J52" s="166"/>
      <c r="K52" s="166"/>
      <c r="L52" s="166"/>
      <c r="M52" s="167"/>
    </row>
    <row r="53" spans="1:13" ht="12.75">
      <c r="A53" s="10" t="s">
        <v>43</v>
      </c>
      <c r="B53" s="10" t="s">
        <v>17</v>
      </c>
      <c r="C53" s="140"/>
      <c r="D53" s="152"/>
      <c r="F53" s="164"/>
      <c r="G53" s="165"/>
      <c r="H53" s="166"/>
      <c r="I53" s="166"/>
      <c r="J53" s="166"/>
      <c r="K53" s="166"/>
      <c r="L53" s="166"/>
      <c r="M53" s="167"/>
    </row>
    <row r="54" spans="1:13" ht="12.75">
      <c r="A54" s="95"/>
      <c r="B54" s="12">
        <v>0</v>
      </c>
      <c r="C54" s="150">
        <v>0</v>
      </c>
      <c r="D54" s="141"/>
      <c r="F54" s="164"/>
      <c r="G54" s="165"/>
      <c r="H54" s="166"/>
      <c r="I54" s="166"/>
      <c r="J54" s="166"/>
      <c r="K54" s="166"/>
      <c r="L54" s="166"/>
      <c r="M54" s="167"/>
    </row>
    <row r="55" spans="1:13" ht="13.5" thickBot="1">
      <c r="A55" s="95"/>
      <c r="B55" s="108">
        <v>0</v>
      </c>
      <c r="C55" s="155">
        <f>A55*B55</f>
        <v>0</v>
      </c>
      <c r="D55" s="156"/>
      <c r="F55" s="164"/>
      <c r="G55" s="165"/>
      <c r="H55" s="166"/>
      <c r="I55" s="166"/>
      <c r="J55" s="166"/>
      <c r="K55" s="166"/>
      <c r="L55" s="166"/>
      <c r="M55" s="167"/>
    </row>
    <row r="56" spans="2:13" ht="13.5" thickBot="1">
      <c r="B56" s="7" t="s">
        <v>21</v>
      </c>
      <c r="C56" s="147">
        <f>C45+C46+C48+C50+C54+C51+C52+C55</f>
        <v>0</v>
      </c>
      <c r="D56" s="148"/>
      <c r="F56" s="168"/>
      <c r="G56" s="169"/>
      <c r="H56" s="169"/>
      <c r="I56" s="169"/>
      <c r="J56" s="169"/>
      <c r="K56" s="169"/>
      <c r="L56" s="169"/>
      <c r="M56" s="170"/>
    </row>
    <row r="57" spans="2:13" ht="12.75">
      <c r="B57" s="7"/>
      <c r="C57" s="7"/>
      <c r="D57" s="6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" t="s">
        <v>22</v>
      </c>
      <c r="B58" s="7"/>
      <c r="C58" s="7"/>
      <c r="D58" s="6"/>
      <c r="F58" s="18"/>
      <c r="G58" s="18"/>
      <c r="H58" s="18"/>
      <c r="I58" s="18"/>
      <c r="J58" s="18"/>
      <c r="K58" s="18"/>
      <c r="L58" s="18"/>
      <c r="M58" s="18"/>
    </row>
    <row r="59" spans="2:13" ht="12.75">
      <c r="B59" s="7"/>
      <c r="C59" s="7"/>
      <c r="D59" s="6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71" t="s">
        <v>159</v>
      </c>
      <c r="B60" s="171"/>
      <c r="C60" s="171"/>
      <c r="D60" s="171"/>
      <c r="E60" s="10" t="s">
        <v>23</v>
      </c>
      <c r="F60" s="18"/>
      <c r="G60" s="17" t="s">
        <v>18</v>
      </c>
      <c r="L60" s="7"/>
      <c r="M60" s="16"/>
    </row>
    <row r="61" spans="1:14" ht="12.75">
      <c r="A61" s="153"/>
      <c r="B61" s="153"/>
      <c r="C61" s="153"/>
      <c r="D61" s="153"/>
      <c r="E61" s="94"/>
      <c r="F61" s="18"/>
      <c r="G61" s="177"/>
      <c r="H61" s="162"/>
      <c r="I61" s="162"/>
      <c r="J61" s="162"/>
      <c r="K61" s="162"/>
      <c r="L61" s="162"/>
      <c r="M61" s="163"/>
      <c r="N61" s="18"/>
    </row>
    <row r="62" spans="1:14" ht="12.75">
      <c r="A62" s="153"/>
      <c r="B62" s="153"/>
      <c r="C62" s="153"/>
      <c r="D62" s="153"/>
      <c r="E62" s="94">
        <v>0</v>
      </c>
      <c r="F62" s="18"/>
      <c r="G62" s="164"/>
      <c r="H62" s="165"/>
      <c r="I62" s="165"/>
      <c r="J62" s="165"/>
      <c r="K62" s="165"/>
      <c r="L62" s="165"/>
      <c r="M62" s="167"/>
      <c r="N62" s="18"/>
    </row>
    <row r="63" spans="1:14" ht="12.75">
      <c r="A63" s="153"/>
      <c r="B63" s="153"/>
      <c r="C63" s="153"/>
      <c r="D63" s="153"/>
      <c r="E63" s="94">
        <v>0</v>
      </c>
      <c r="F63" s="18"/>
      <c r="G63" s="164"/>
      <c r="H63" s="165"/>
      <c r="I63" s="165"/>
      <c r="J63" s="165"/>
      <c r="K63" s="165"/>
      <c r="L63" s="165"/>
      <c r="M63" s="167"/>
      <c r="N63" s="18"/>
    </row>
    <row r="64" spans="1:14" ht="12.75">
      <c r="A64" s="153"/>
      <c r="B64" s="153"/>
      <c r="C64" s="153"/>
      <c r="D64" s="153"/>
      <c r="E64" s="94">
        <v>0</v>
      </c>
      <c r="F64" s="18"/>
      <c r="G64" s="164"/>
      <c r="H64" s="165"/>
      <c r="I64" s="165"/>
      <c r="J64" s="165"/>
      <c r="K64" s="165"/>
      <c r="L64" s="165"/>
      <c r="M64" s="167"/>
      <c r="N64" s="18"/>
    </row>
    <row r="65" spans="1:14" ht="12.75">
      <c r="A65" s="153"/>
      <c r="B65" s="153"/>
      <c r="C65" s="153"/>
      <c r="D65" s="153"/>
      <c r="E65" s="94">
        <v>0</v>
      </c>
      <c r="F65" s="18"/>
      <c r="G65" s="164"/>
      <c r="H65" s="166"/>
      <c r="I65" s="166"/>
      <c r="J65" s="166"/>
      <c r="K65" s="166"/>
      <c r="L65" s="166"/>
      <c r="M65" s="167"/>
      <c r="N65" s="18"/>
    </row>
    <row r="66" spans="1:14" ht="12.75">
      <c r="A66" s="153"/>
      <c r="B66" s="153"/>
      <c r="C66" s="153"/>
      <c r="D66" s="153"/>
      <c r="E66" s="94">
        <v>0</v>
      </c>
      <c r="F66" s="18"/>
      <c r="G66" s="164"/>
      <c r="H66" s="166"/>
      <c r="I66" s="166"/>
      <c r="J66" s="166"/>
      <c r="K66" s="166"/>
      <c r="L66" s="166"/>
      <c r="M66" s="167"/>
      <c r="N66" s="18"/>
    </row>
    <row r="67" spans="1:14" ht="12.75">
      <c r="A67" s="153"/>
      <c r="B67" s="153"/>
      <c r="C67" s="153"/>
      <c r="D67" s="153"/>
      <c r="E67" s="94">
        <v>0</v>
      </c>
      <c r="F67" s="18"/>
      <c r="G67" s="164"/>
      <c r="H67" s="166"/>
      <c r="I67" s="166"/>
      <c r="J67" s="166"/>
      <c r="K67" s="166"/>
      <c r="L67" s="166"/>
      <c r="M67" s="167"/>
      <c r="N67" s="18"/>
    </row>
    <row r="68" spans="1:14" ht="13.5" thickBot="1">
      <c r="A68" s="153"/>
      <c r="B68" s="153"/>
      <c r="C68" s="153"/>
      <c r="D68" s="153"/>
      <c r="E68" s="94">
        <v>0</v>
      </c>
      <c r="F68" s="18"/>
      <c r="G68" s="164"/>
      <c r="H68" s="166"/>
      <c r="I68" s="166"/>
      <c r="J68" s="166"/>
      <c r="K68" s="166"/>
      <c r="L68" s="166"/>
      <c r="M68" s="167"/>
      <c r="N68" s="18"/>
    </row>
    <row r="69" spans="2:14" ht="13.5" thickBot="1">
      <c r="B69" s="7"/>
      <c r="C69" s="7"/>
      <c r="D69" s="20" t="s">
        <v>21</v>
      </c>
      <c r="E69" s="14">
        <f>E61+E8+E62+E63+E64+E65+E66+E67+E68</f>
        <v>0</v>
      </c>
      <c r="F69" s="18"/>
      <c r="G69" s="168"/>
      <c r="H69" s="169"/>
      <c r="I69" s="169"/>
      <c r="J69" s="169"/>
      <c r="K69" s="169"/>
      <c r="L69" s="169"/>
      <c r="M69" s="170"/>
      <c r="N69" s="18"/>
    </row>
    <row r="70" spans="2:15" ht="12.75">
      <c r="B70" s="7"/>
      <c r="C70" s="7"/>
      <c r="D70" s="6"/>
      <c r="F70" s="18"/>
      <c r="G70" s="18"/>
      <c r="H70" s="18"/>
      <c r="I70" s="18"/>
      <c r="J70" s="18"/>
      <c r="K70" s="18"/>
      <c r="L70" s="18"/>
      <c r="M70" s="18"/>
      <c r="N70" s="18"/>
      <c r="O70" s="89"/>
    </row>
    <row r="71" spans="2:14" ht="13.5" thickBot="1">
      <c r="B71" s="7"/>
      <c r="C71" s="7"/>
      <c r="D71" s="6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3.5" thickBot="1">
      <c r="A72" s="1" t="s">
        <v>8</v>
      </c>
      <c r="B72" s="7"/>
      <c r="C72" s="7"/>
      <c r="D72" s="14">
        <f>N29+C56+E69+H40</f>
        <v>0</v>
      </c>
      <c r="F72" s="18"/>
      <c r="G72" s="18"/>
      <c r="H72" s="18"/>
      <c r="I72" s="18"/>
      <c r="J72" s="18"/>
      <c r="K72" s="18"/>
      <c r="L72" s="18"/>
      <c r="M72" s="18"/>
      <c r="N72" s="18"/>
    </row>
    <row r="73" spans="2:13" ht="12.75">
      <c r="B73" s="7"/>
      <c r="C73" s="7"/>
      <c r="D73" s="6"/>
      <c r="F73" s="18"/>
      <c r="G73" s="18"/>
      <c r="H73" s="18"/>
      <c r="I73" s="18"/>
      <c r="J73" s="18"/>
      <c r="K73" s="18"/>
      <c r="L73" s="18"/>
      <c r="M73" s="18"/>
    </row>
    <row r="74" ht="12.75">
      <c r="A74" s="1" t="s">
        <v>56</v>
      </c>
    </row>
    <row r="76" spans="1:11" ht="12.75">
      <c r="A76" s="178"/>
      <c r="B76" s="186"/>
      <c r="C76" s="140" t="s">
        <v>23</v>
      </c>
      <c r="D76" s="143"/>
      <c r="I76" s="32" t="s">
        <v>76</v>
      </c>
      <c r="K76" s="139"/>
    </row>
    <row r="77" spans="1:9" ht="12.75">
      <c r="A77" s="185" t="s">
        <v>59</v>
      </c>
      <c r="B77" s="143"/>
      <c r="C77" s="142"/>
      <c r="D77" s="143"/>
      <c r="I77" s="37"/>
    </row>
    <row r="78" spans="1:11" ht="12.75" customHeight="1">
      <c r="A78" s="3" t="s">
        <v>172</v>
      </c>
      <c r="B78" s="38"/>
      <c r="C78" s="142"/>
      <c r="D78" s="154"/>
      <c r="I78" t="s">
        <v>45</v>
      </c>
      <c r="J78" s="31"/>
      <c r="K78" s="91"/>
    </row>
    <row r="79" spans="1:11" ht="12.75" customHeight="1">
      <c r="A79" s="39" t="s">
        <v>173</v>
      </c>
      <c r="B79" s="3"/>
      <c r="C79" s="142"/>
      <c r="D79" s="143"/>
      <c r="I79" t="s">
        <v>54</v>
      </c>
      <c r="J79" s="31"/>
      <c r="K79" s="91"/>
    </row>
    <row r="80" spans="1:9" ht="12.75" customHeight="1" thickBot="1">
      <c r="A80" s="39" t="s">
        <v>58</v>
      </c>
      <c r="B80" s="3"/>
      <c r="C80" s="151"/>
      <c r="D80" s="146"/>
      <c r="I80" s="36" t="s">
        <v>55</v>
      </c>
    </row>
    <row r="81" spans="2:4" ht="13.5" thickBot="1">
      <c r="B81" s="7" t="s">
        <v>21</v>
      </c>
      <c r="C81" s="147">
        <f>C77+C78+D79+D80</f>
        <v>0</v>
      </c>
      <c r="D81" s="148"/>
    </row>
    <row r="82" spans="2:4" ht="12.75">
      <c r="B82" s="7"/>
      <c r="C82" s="7"/>
      <c r="D82" s="16"/>
    </row>
    <row r="83" spans="1:4" ht="12.75">
      <c r="A83" s="1"/>
      <c r="B83" s="7"/>
      <c r="C83" s="7"/>
      <c r="D83" s="16"/>
    </row>
    <row r="84" spans="6:11" ht="12.75">
      <c r="F84" s="7"/>
      <c r="G84" s="7"/>
      <c r="H84" s="16"/>
      <c r="I84" s="16"/>
      <c r="J84" s="16"/>
      <c r="K84" s="16"/>
    </row>
    <row r="85" spans="1:13" ht="12.75">
      <c r="A85" s="1" t="s">
        <v>24</v>
      </c>
      <c r="L85" s="7"/>
      <c r="M85" s="16"/>
    </row>
    <row r="86" spans="12:13" ht="12.75">
      <c r="L86" s="7"/>
      <c r="M86" s="16"/>
    </row>
    <row r="87" spans="1:13" ht="12.75">
      <c r="A87" s="10" t="s">
        <v>14</v>
      </c>
      <c r="B87" s="10" t="s">
        <v>17</v>
      </c>
      <c r="C87" s="140" t="s">
        <v>23</v>
      </c>
      <c r="D87" s="141"/>
      <c r="F87" s="17" t="s">
        <v>18</v>
      </c>
      <c r="G87" s="26"/>
      <c r="L87" s="7"/>
      <c r="M87" s="16"/>
    </row>
    <row r="88" spans="1:13" ht="12.75">
      <c r="A88" s="92"/>
      <c r="B88" s="11" t="s">
        <v>16</v>
      </c>
      <c r="C88" s="150">
        <f>A88*0.3</f>
        <v>0</v>
      </c>
      <c r="D88" s="141"/>
      <c r="F88" s="177"/>
      <c r="G88" s="162"/>
      <c r="H88" s="162"/>
      <c r="I88" s="162"/>
      <c r="J88" s="162"/>
      <c r="K88" s="162"/>
      <c r="L88" s="162"/>
      <c r="M88" s="163"/>
    </row>
    <row r="89" spans="1:13" ht="12.75">
      <c r="A89" s="176" t="s">
        <v>19</v>
      </c>
      <c r="B89" s="171"/>
      <c r="C89" s="178"/>
      <c r="D89" s="179"/>
      <c r="F89" s="164"/>
      <c r="G89" s="165"/>
      <c r="H89" s="166"/>
      <c r="I89" s="166"/>
      <c r="J89" s="166"/>
      <c r="K89" s="166"/>
      <c r="L89" s="166"/>
      <c r="M89" s="167"/>
    </row>
    <row r="90" spans="1:13" ht="13.5" thickBot="1">
      <c r="A90" s="174" t="s">
        <v>20</v>
      </c>
      <c r="B90" s="175"/>
      <c r="C90" s="151">
        <v>0</v>
      </c>
      <c r="D90" s="146"/>
      <c r="F90" s="164"/>
      <c r="G90" s="165"/>
      <c r="H90" s="166"/>
      <c r="I90" s="166"/>
      <c r="J90" s="166"/>
      <c r="K90" s="166"/>
      <c r="L90" s="166"/>
      <c r="M90" s="167"/>
    </row>
    <row r="91" spans="2:13" ht="13.5" thickBot="1">
      <c r="B91" s="7" t="s">
        <v>21</v>
      </c>
      <c r="C91" s="147">
        <f>C88+C90</f>
        <v>0</v>
      </c>
      <c r="D91" s="148"/>
      <c r="F91" s="168"/>
      <c r="G91" s="169"/>
      <c r="H91" s="169"/>
      <c r="I91" s="169"/>
      <c r="J91" s="169"/>
      <c r="K91" s="169"/>
      <c r="L91" s="169"/>
      <c r="M91" s="170"/>
    </row>
    <row r="92" spans="2:13" ht="12.75">
      <c r="B92" s="7"/>
      <c r="C92" s="7"/>
      <c r="D92" s="16"/>
      <c r="E92" t="s">
        <v>174</v>
      </c>
      <c r="F92" s="18"/>
      <c r="G92" s="18"/>
      <c r="H92" s="18"/>
      <c r="I92" s="18"/>
      <c r="J92" s="18"/>
      <c r="K92" s="18"/>
      <c r="L92" s="18"/>
      <c r="M92" s="18"/>
    </row>
    <row r="93" spans="1:13" ht="12.75">
      <c r="A93" s="1" t="s">
        <v>25</v>
      </c>
      <c r="B93" s="7"/>
      <c r="C93" s="7"/>
      <c r="D93" s="16"/>
      <c r="F93" s="18"/>
      <c r="G93" s="18"/>
      <c r="H93" s="18"/>
      <c r="I93" s="18"/>
      <c r="J93" s="18"/>
      <c r="K93" s="18"/>
      <c r="L93" s="18"/>
      <c r="M93" s="18"/>
    </row>
    <row r="94" spans="2:13" ht="12.75">
      <c r="B94" s="7"/>
      <c r="C94" s="7"/>
      <c r="D94" s="16"/>
      <c r="F94" s="18"/>
      <c r="G94" s="18"/>
      <c r="H94" s="18"/>
      <c r="I94" s="18"/>
      <c r="J94" s="18"/>
      <c r="K94" s="18"/>
      <c r="L94" s="18"/>
      <c r="M94" s="18"/>
    </row>
    <row r="95" spans="1:14" ht="12.75">
      <c r="A95" s="171" t="s">
        <v>46</v>
      </c>
      <c r="B95" s="171"/>
      <c r="C95" s="171"/>
      <c r="D95" s="171"/>
      <c r="E95" s="10" t="s">
        <v>23</v>
      </c>
      <c r="F95" s="18"/>
      <c r="G95" s="17" t="s">
        <v>18</v>
      </c>
      <c r="H95" s="26"/>
      <c r="M95" s="7"/>
      <c r="N95" s="16"/>
    </row>
    <row r="96" spans="1:14" ht="12.75">
      <c r="A96" s="172"/>
      <c r="B96" s="172"/>
      <c r="C96" s="172"/>
      <c r="D96" s="172"/>
      <c r="E96" s="94">
        <v>0</v>
      </c>
      <c r="F96" s="18"/>
      <c r="G96" s="177"/>
      <c r="H96" s="162"/>
      <c r="I96" s="162"/>
      <c r="J96" s="162"/>
      <c r="K96" s="162"/>
      <c r="L96" s="162"/>
      <c r="M96" s="162"/>
      <c r="N96" s="163"/>
    </row>
    <row r="97" spans="1:14" ht="12.75">
      <c r="A97" s="172"/>
      <c r="B97" s="172"/>
      <c r="C97" s="172"/>
      <c r="D97" s="172"/>
      <c r="E97" s="94">
        <v>0</v>
      </c>
      <c r="F97" s="18"/>
      <c r="G97" s="164"/>
      <c r="H97" s="165"/>
      <c r="I97" s="165"/>
      <c r="J97" s="165"/>
      <c r="K97" s="165"/>
      <c r="L97" s="165"/>
      <c r="M97" s="165"/>
      <c r="N97" s="167"/>
    </row>
    <row r="98" spans="1:14" ht="12.75">
      <c r="A98" s="172"/>
      <c r="B98" s="172"/>
      <c r="C98" s="172"/>
      <c r="D98" s="172"/>
      <c r="E98" s="94">
        <v>0</v>
      </c>
      <c r="F98" s="18"/>
      <c r="G98" s="164"/>
      <c r="H98" s="165"/>
      <c r="I98" s="165"/>
      <c r="J98" s="165"/>
      <c r="K98" s="165"/>
      <c r="L98" s="165"/>
      <c r="M98" s="165"/>
      <c r="N98" s="167"/>
    </row>
    <row r="99" spans="1:14" ht="12.75">
      <c r="A99" s="172"/>
      <c r="B99" s="172"/>
      <c r="C99" s="172"/>
      <c r="D99" s="172"/>
      <c r="E99" s="94">
        <v>0</v>
      </c>
      <c r="G99" s="164"/>
      <c r="H99" s="165"/>
      <c r="I99" s="165"/>
      <c r="J99" s="165"/>
      <c r="K99" s="165"/>
      <c r="L99" s="165"/>
      <c r="M99" s="165"/>
      <c r="N99" s="167"/>
    </row>
    <row r="100" spans="1:14" ht="13.5" thickBot="1">
      <c r="A100" s="172"/>
      <c r="B100" s="172"/>
      <c r="C100" s="172"/>
      <c r="D100" s="172"/>
      <c r="E100" s="94">
        <v>0</v>
      </c>
      <c r="G100" s="168"/>
      <c r="H100" s="169"/>
      <c r="I100" s="169"/>
      <c r="J100" s="169"/>
      <c r="K100" s="169"/>
      <c r="L100" s="169"/>
      <c r="M100" s="169"/>
      <c r="N100" s="170"/>
    </row>
    <row r="101" spans="2:11" ht="13.5" thickBot="1">
      <c r="B101" s="7"/>
      <c r="C101" s="7"/>
      <c r="D101" s="20" t="s">
        <v>21</v>
      </c>
      <c r="E101" s="14">
        <f>E96+E97+E98+E99+E100</f>
        <v>0</v>
      </c>
      <c r="F101" s="4"/>
      <c r="G101" s="4"/>
      <c r="H101" s="4"/>
      <c r="I101" s="4"/>
      <c r="J101" s="4"/>
      <c r="K101" s="4"/>
    </row>
    <row r="102" spans="2:11" ht="12.75">
      <c r="B102" s="7"/>
      <c r="C102" s="7"/>
      <c r="D102" s="16"/>
      <c r="F102" s="4"/>
      <c r="G102" s="4"/>
      <c r="H102" s="4"/>
      <c r="I102" s="4"/>
      <c r="J102" s="4"/>
      <c r="K102" s="4"/>
    </row>
    <row r="103" spans="1:11" ht="12.75">
      <c r="A103" s="1" t="s">
        <v>26</v>
      </c>
      <c r="B103" s="7"/>
      <c r="C103" s="7"/>
      <c r="D103" s="16"/>
      <c r="F103" s="4"/>
      <c r="G103" s="4"/>
      <c r="H103" s="4"/>
      <c r="I103" s="4"/>
      <c r="J103" s="4"/>
      <c r="K103" s="4"/>
    </row>
    <row r="104" spans="2:11" ht="12.75">
      <c r="B104" s="7"/>
      <c r="C104" s="7"/>
      <c r="D104" s="16"/>
      <c r="H104" s="4"/>
      <c r="I104" s="4"/>
      <c r="J104" s="4"/>
      <c r="K104" s="4"/>
    </row>
    <row r="105" spans="1:7" ht="12.75">
      <c r="A105" s="190" t="s">
        <v>27</v>
      </c>
      <c r="B105" s="190"/>
      <c r="C105" s="149" t="s">
        <v>160</v>
      </c>
      <c r="D105" s="141"/>
      <c r="E105" s="21" t="s">
        <v>6</v>
      </c>
      <c r="F105" s="21" t="s">
        <v>23</v>
      </c>
      <c r="G105" s="27"/>
    </row>
    <row r="106" spans="1:7" ht="13.5" thickBot="1">
      <c r="A106" s="191"/>
      <c r="B106" s="191"/>
      <c r="C106" s="173"/>
      <c r="D106" s="141"/>
      <c r="E106" s="97"/>
      <c r="F106" s="13">
        <f>A106*D106</f>
        <v>0</v>
      </c>
      <c r="G106" s="28"/>
    </row>
    <row r="107" spans="1:7" ht="13.5" thickBot="1">
      <c r="A107" s="19"/>
      <c r="B107" s="19"/>
      <c r="C107" s="19"/>
      <c r="D107" s="16"/>
      <c r="E107" s="7" t="s">
        <v>21</v>
      </c>
      <c r="F107" s="14">
        <f>F106</f>
        <v>0</v>
      </c>
      <c r="G107" s="29"/>
    </row>
    <row r="108" spans="1:7" ht="13.5" thickBot="1">
      <c r="A108" s="19"/>
      <c r="B108" s="19"/>
      <c r="C108" s="19"/>
      <c r="D108" s="16"/>
      <c r="G108" s="30"/>
    </row>
    <row r="109" spans="1:7" ht="13.5" thickBot="1">
      <c r="A109" s="23" t="s">
        <v>9</v>
      </c>
      <c r="B109" s="19"/>
      <c r="C109" s="19"/>
      <c r="D109" s="14">
        <f>C81+C91+E101+F107</f>
        <v>0</v>
      </c>
      <c r="G109" s="30"/>
    </row>
    <row r="110" spans="1:7" ht="12.75">
      <c r="A110" s="19"/>
      <c r="B110" s="19"/>
      <c r="C110" s="19"/>
      <c r="D110" s="16"/>
      <c r="G110" s="30"/>
    </row>
    <row r="111" spans="1:7" ht="12.75">
      <c r="A111" s="23" t="s">
        <v>28</v>
      </c>
      <c r="B111" s="19"/>
      <c r="C111" s="19"/>
      <c r="D111" s="16"/>
      <c r="G111" s="30"/>
    </row>
    <row r="112" spans="1:7" ht="12.75">
      <c r="A112" s="19"/>
      <c r="B112" s="19"/>
      <c r="C112" s="19"/>
      <c r="D112" s="16"/>
      <c r="G112" s="30"/>
    </row>
    <row r="113" spans="1:13" ht="12.75">
      <c r="A113" s="9" t="s">
        <v>29</v>
      </c>
      <c r="B113" s="9"/>
      <c r="C113" s="149" t="s">
        <v>23</v>
      </c>
      <c r="D113" s="143"/>
      <c r="F113" s="17" t="s">
        <v>18</v>
      </c>
      <c r="G113" s="26"/>
      <c r="L113" s="7"/>
      <c r="M113" s="16"/>
    </row>
    <row r="114" spans="1:13" ht="12.75">
      <c r="A114" s="187"/>
      <c r="B114" s="158"/>
      <c r="C114" s="144">
        <v>0</v>
      </c>
      <c r="D114" s="143"/>
      <c r="F114" s="161"/>
      <c r="G114" s="162"/>
      <c r="H114" s="162"/>
      <c r="I114" s="162"/>
      <c r="J114" s="162"/>
      <c r="K114" s="162"/>
      <c r="L114" s="162"/>
      <c r="M114" s="163"/>
    </row>
    <row r="115" spans="1:13" ht="12.75">
      <c r="A115" s="187"/>
      <c r="B115" s="158"/>
      <c r="C115" s="144">
        <v>0</v>
      </c>
      <c r="D115" s="143"/>
      <c r="F115" s="164"/>
      <c r="G115" s="165"/>
      <c r="H115" s="166"/>
      <c r="I115" s="166"/>
      <c r="J115" s="166"/>
      <c r="K115" s="166"/>
      <c r="L115" s="166"/>
      <c r="M115" s="167"/>
    </row>
    <row r="116" spans="1:13" ht="12.75">
      <c r="A116" s="187"/>
      <c r="B116" s="158"/>
      <c r="C116" s="144">
        <v>0</v>
      </c>
      <c r="D116" s="143"/>
      <c r="F116" s="164"/>
      <c r="G116" s="165"/>
      <c r="H116" s="166"/>
      <c r="I116" s="166"/>
      <c r="J116" s="166"/>
      <c r="K116" s="166"/>
      <c r="L116" s="166"/>
      <c r="M116" s="167"/>
    </row>
    <row r="117" spans="1:13" ht="12.75">
      <c r="A117" s="187"/>
      <c r="B117" s="158"/>
      <c r="C117" s="144">
        <v>0</v>
      </c>
      <c r="D117" s="143"/>
      <c r="F117" s="168"/>
      <c r="G117" s="169"/>
      <c r="H117" s="169"/>
      <c r="I117" s="169"/>
      <c r="J117" s="169"/>
      <c r="K117" s="169"/>
      <c r="L117" s="169"/>
      <c r="M117" s="170"/>
    </row>
    <row r="118" spans="1:4" ht="12.75">
      <c r="A118" s="187"/>
      <c r="B118" s="158"/>
      <c r="C118" s="144">
        <v>0</v>
      </c>
      <c r="D118" s="143"/>
    </row>
    <row r="119" spans="1:4" ht="12.75">
      <c r="A119" s="187"/>
      <c r="B119" s="158"/>
      <c r="C119" s="144">
        <v>0</v>
      </c>
      <c r="D119" s="143"/>
    </row>
    <row r="120" spans="1:4" ht="12.75">
      <c r="A120" s="157"/>
      <c r="B120" s="158"/>
      <c r="C120" s="144">
        <v>0</v>
      </c>
      <c r="D120" s="143"/>
    </row>
    <row r="121" spans="1:4" ht="12.75">
      <c r="A121" s="157"/>
      <c r="B121" s="158"/>
      <c r="C121" s="144">
        <v>0</v>
      </c>
      <c r="D121" s="143"/>
    </row>
    <row r="122" spans="1:4" ht="12.75">
      <c r="A122" s="157"/>
      <c r="B122" s="158"/>
      <c r="C122" s="144">
        <v>0</v>
      </c>
      <c r="D122" s="143"/>
    </row>
    <row r="123" spans="1:4" ht="13.5" thickBot="1">
      <c r="A123" s="157"/>
      <c r="B123" s="158"/>
      <c r="C123" s="145">
        <v>0</v>
      </c>
      <c r="D123" s="146"/>
    </row>
    <row r="124" spans="1:4" ht="13.5" thickBot="1">
      <c r="A124" s="19"/>
      <c r="B124" s="7" t="s">
        <v>21</v>
      </c>
      <c r="C124" s="147">
        <f>SUM(C114:C123)</f>
        <v>0</v>
      </c>
      <c r="D124" s="148"/>
    </row>
    <row r="125" spans="1:4" ht="12.75">
      <c r="A125" s="19"/>
      <c r="B125" s="7"/>
      <c r="C125" s="7"/>
      <c r="D125" s="16"/>
    </row>
    <row r="126" spans="1:4" ht="12.75">
      <c r="A126" s="23" t="s">
        <v>30</v>
      </c>
      <c r="B126" s="19"/>
      <c r="C126" s="19"/>
      <c r="D126" s="16"/>
    </row>
    <row r="127" spans="1:4" ht="12.75">
      <c r="A127" s="19"/>
      <c r="B127" s="19"/>
      <c r="C127" s="19"/>
      <c r="D127" s="16"/>
    </row>
    <row r="128" spans="1:13" ht="12.75">
      <c r="A128" s="9" t="s">
        <v>31</v>
      </c>
      <c r="B128" s="9"/>
      <c r="C128" s="149" t="s">
        <v>23</v>
      </c>
      <c r="D128" s="143"/>
      <c r="F128" s="17" t="s">
        <v>18</v>
      </c>
      <c r="G128" s="26"/>
      <c r="L128" s="7"/>
      <c r="M128" s="16"/>
    </row>
    <row r="129" spans="1:13" ht="12.75">
      <c r="A129" s="159"/>
      <c r="B129" s="160"/>
      <c r="C129" s="144">
        <v>0</v>
      </c>
      <c r="D129" s="143"/>
      <c r="F129" s="177"/>
      <c r="G129" s="162"/>
      <c r="H129" s="162"/>
      <c r="I129" s="162"/>
      <c r="J129" s="162"/>
      <c r="K129" s="162"/>
      <c r="L129" s="162"/>
      <c r="M129" s="163"/>
    </row>
    <row r="130" spans="1:13" ht="12.75">
      <c r="A130" s="159"/>
      <c r="B130" s="160"/>
      <c r="C130" s="144">
        <v>0</v>
      </c>
      <c r="D130" s="143"/>
      <c r="F130" s="164"/>
      <c r="G130" s="165"/>
      <c r="H130" s="166"/>
      <c r="I130" s="166"/>
      <c r="J130" s="166"/>
      <c r="K130" s="166"/>
      <c r="L130" s="166"/>
      <c r="M130" s="167"/>
    </row>
    <row r="131" spans="1:13" ht="12.75">
      <c r="A131" s="159"/>
      <c r="B131" s="160"/>
      <c r="C131" s="144">
        <v>0</v>
      </c>
      <c r="D131" s="143"/>
      <c r="F131" s="164"/>
      <c r="G131" s="165"/>
      <c r="H131" s="166"/>
      <c r="I131" s="166"/>
      <c r="J131" s="166"/>
      <c r="K131" s="166"/>
      <c r="L131" s="166"/>
      <c r="M131" s="167"/>
    </row>
    <row r="132" spans="1:13" ht="12.75">
      <c r="A132" s="159"/>
      <c r="B132" s="160"/>
      <c r="C132" s="144">
        <v>0</v>
      </c>
      <c r="D132" s="143"/>
      <c r="F132" s="168"/>
      <c r="G132" s="169"/>
      <c r="H132" s="169"/>
      <c r="I132" s="169"/>
      <c r="J132" s="169"/>
      <c r="K132" s="169"/>
      <c r="L132" s="169"/>
      <c r="M132" s="170"/>
    </row>
    <row r="133" spans="1:4" ht="12.75">
      <c r="A133" s="159"/>
      <c r="B133" s="160"/>
      <c r="C133" s="144">
        <v>0</v>
      </c>
      <c r="D133" s="143"/>
    </row>
    <row r="134" spans="1:5" ht="12.75">
      <c r="A134" s="159"/>
      <c r="B134" s="160"/>
      <c r="C134" s="144">
        <v>0</v>
      </c>
      <c r="D134" s="143"/>
      <c r="E134" s="4"/>
    </row>
    <row r="135" spans="1:5" ht="12.75">
      <c r="A135" s="159"/>
      <c r="B135" s="160"/>
      <c r="C135" s="144">
        <v>0</v>
      </c>
      <c r="D135" s="143"/>
      <c r="E135" s="4"/>
    </row>
    <row r="136" spans="1:5" ht="12.75">
      <c r="A136" s="159"/>
      <c r="B136" s="160"/>
      <c r="C136" s="144">
        <v>0</v>
      </c>
      <c r="D136" s="143"/>
      <c r="E136" s="4"/>
    </row>
    <row r="137" spans="1:4" ht="12.75">
      <c r="A137" s="159"/>
      <c r="B137" s="160"/>
      <c r="C137" s="144">
        <v>0</v>
      </c>
      <c r="D137" s="143"/>
    </row>
    <row r="138" spans="1:4" ht="13.5" thickBot="1">
      <c r="A138" s="159"/>
      <c r="B138" s="160"/>
      <c r="C138" s="145">
        <v>0</v>
      </c>
      <c r="D138" s="146"/>
    </row>
    <row r="139" spans="1:4" ht="13.5" thickBot="1">
      <c r="A139" s="19"/>
      <c r="B139" s="7" t="s">
        <v>21</v>
      </c>
      <c r="C139" s="147">
        <f>C129+C130+D131+D132+D133+D134+D135+D136+D137+D138</f>
        <v>0</v>
      </c>
      <c r="D139" s="148"/>
    </row>
    <row r="140" spans="1:4" ht="12.75">
      <c r="A140" s="19"/>
      <c r="B140" s="7"/>
      <c r="C140" s="7"/>
      <c r="D140" s="16"/>
    </row>
    <row r="141" spans="1:13" ht="12.75">
      <c r="A141" s="23" t="s">
        <v>32</v>
      </c>
      <c r="B141" s="7"/>
      <c r="C141" s="7"/>
      <c r="D141" s="16"/>
      <c r="F141" s="17" t="s">
        <v>18</v>
      </c>
      <c r="G141" s="26"/>
      <c r="L141" s="7"/>
      <c r="M141" s="16"/>
    </row>
    <row r="142" spans="1:13" ht="13.5" thickBot="1">
      <c r="A142" s="19"/>
      <c r="B142" s="7"/>
      <c r="C142" s="7"/>
      <c r="D142" s="16"/>
      <c r="F142" s="177"/>
      <c r="G142" s="162"/>
      <c r="H142" s="162"/>
      <c r="I142" s="162"/>
      <c r="J142" s="162"/>
      <c r="K142" s="162"/>
      <c r="L142" s="162"/>
      <c r="M142" s="163"/>
    </row>
    <row r="143" spans="1:13" ht="13.5" thickBot="1">
      <c r="A143" s="19" t="s">
        <v>38</v>
      </c>
      <c r="B143" s="7"/>
      <c r="C143" s="7"/>
      <c r="D143" s="14">
        <f>'Ausgabenposition 3.3'!G30</f>
        <v>0</v>
      </c>
      <c r="F143" s="164"/>
      <c r="G143" s="165"/>
      <c r="H143" s="166"/>
      <c r="I143" s="166"/>
      <c r="J143" s="166"/>
      <c r="K143" s="166"/>
      <c r="L143" s="166"/>
      <c r="M143" s="167"/>
    </row>
    <row r="144" spans="1:13" ht="13.5" thickBot="1">
      <c r="A144" s="19"/>
      <c r="B144" s="7"/>
      <c r="C144" s="7"/>
      <c r="D144" s="16"/>
      <c r="F144" s="164"/>
      <c r="G144" s="165"/>
      <c r="H144" s="166"/>
      <c r="I144" s="166"/>
      <c r="J144" s="166"/>
      <c r="K144" s="166"/>
      <c r="L144" s="166"/>
      <c r="M144" s="167"/>
    </row>
    <row r="145" spans="1:13" ht="13.5" thickBot="1">
      <c r="A145" s="23" t="s">
        <v>40</v>
      </c>
      <c r="B145" s="19"/>
      <c r="C145" s="19"/>
      <c r="D145" s="14">
        <f>C124+C139+D143</f>
        <v>0</v>
      </c>
      <c r="F145" s="168"/>
      <c r="G145" s="169"/>
      <c r="H145" s="169"/>
      <c r="I145" s="169"/>
      <c r="J145" s="169"/>
      <c r="K145" s="169"/>
      <c r="L145" s="169"/>
      <c r="M145" s="170"/>
    </row>
    <row r="147" ht="12.75">
      <c r="A147" s="1" t="s">
        <v>7</v>
      </c>
    </row>
    <row r="149" spans="1:4" ht="12.75">
      <c r="A149" t="s">
        <v>41</v>
      </c>
      <c r="D149" s="8">
        <f>N29+C56+H40</f>
        <v>0</v>
      </c>
    </row>
    <row r="150" spans="1:4" ht="12.75">
      <c r="A150" t="s">
        <v>42</v>
      </c>
      <c r="D150" s="8">
        <f>E69</f>
        <v>0</v>
      </c>
    </row>
    <row r="151" spans="1:4" ht="12.75">
      <c r="A151" t="s">
        <v>9</v>
      </c>
      <c r="D151" s="8">
        <f>D109</f>
        <v>0</v>
      </c>
    </row>
    <row r="152" spans="1:4" ht="12.75">
      <c r="A152" t="s">
        <v>40</v>
      </c>
      <c r="D152" s="8">
        <f>D145</f>
        <v>0</v>
      </c>
    </row>
    <row r="153" spans="1:4" ht="12.75">
      <c r="A153" t="s">
        <v>11</v>
      </c>
      <c r="D153" s="8">
        <f>(D149+D151+D152)*0.1</f>
        <v>0</v>
      </c>
    </row>
    <row r="154" ht="13.5" thickBot="1"/>
    <row r="155" spans="1:4" ht="13.5" thickBot="1">
      <c r="A155" s="1" t="s">
        <v>10</v>
      </c>
      <c r="D155" s="25">
        <f>D149+D150+D151+D152+D153</f>
        <v>0</v>
      </c>
    </row>
    <row r="157" spans="1:13" ht="24.75" customHeight="1">
      <c r="A157" s="188" t="s">
        <v>148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</row>
    <row r="159" ht="12.75">
      <c r="A159" s="138"/>
    </row>
    <row r="160" ht="12.75">
      <c r="A160" s="138"/>
    </row>
    <row r="161" ht="12.75">
      <c r="A161" s="138"/>
    </row>
  </sheetData>
  <sheetProtection formatColumns="0"/>
  <mergeCells count="112">
    <mergeCell ref="A157:M157"/>
    <mergeCell ref="A122:B122"/>
    <mergeCell ref="A105:B105"/>
    <mergeCell ref="A106:B106"/>
    <mergeCell ref="A138:B138"/>
    <mergeCell ref="A131:B131"/>
    <mergeCell ref="A132:B132"/>
    <mergeCell ref="A133:B133"/>
    <mergeCell ref="A134:B134"/>
    <mergeCell ref="A135:B135"/>
    <mergeCell ref="F142:M145"/>
    <mergeCell ref="A136:B136"/>
    <mergeCell ref="A137:B137"/>
    <mergeCell ref="C114:D114"/>
    <mergeCell ref="C115:D115"/>
    <mergeCell ref="C116:D116"/>
    <mergeCell ref="F129:M132"/>
    <mergeCell ref="C120:D120"/>
    <mergeCell ref="C121:D121"/>
    <mergeCell ref="C139:D139"/>
    <mergeCell ref="C135:D135"/>
    <mergeCell ref="C136:D136"/>
    <mergeCell ref="C137:D137"/>
    <mergeCell ref="C138:D138"/>
    <mergeCell ref="G61:M69"/>
    <mergeCell ref="A60:D60"/>
    <mergeCell ref="A61:D61"/>
    <mergeCell ref="A120:B120"/>
    <mergeCell ref="A114:B114"/>
    <mergeCell ref="A115:B115"/>
    <mergeCell ref="A116:B116"/>
    <mergeCell ref="A117:B117"/>
    <mergeCell ref="A118:B118"/>
    <mergeCell ref="A119:B119"/>
    <mergeCell ref="A96:D96"/>
    <mergeCell ref="A97:D97"/>
    <mergeCell ref="A98:D98"/>
    <mergeCell ref="A99:D99"/>
    <mergeCell ref="A77:B77"/>
    <mergeCell ref="A66:D66"/>
    <mergeCell ref="A67:D67"/>
    <mergeCell ref="A68:D68"/>
    <mergeCell ref="A76:B76"/>
    <mergeCell ref="A65:D65"/>
    <mergeCell ref="C77:D77"/>
    <mergeCell ref="C76:D76"/>
    <mergeCell ref="F88:M91"/>
    <mergeCell ref="B4:H4"/>
    <mergeCell ref="A47:B47"/>
    <mergeCell ref="A48:B48"/>
    <mergeCell ref="F45:M56"/>
    <mergeCell ref="B5:H5"/>
    <mergeCell ref="C6:D6"/>
    <mergeCell ref="C33:D33"/>
    <mergeCell ref="C34:D34"/>
    <mergeCell ref="A63:D63"/>
    <mergeCell ref="C35:D35"/>
    <mergeCell ref="C36:D36"/>
    <mergeCell ref="C37:D37"/>
    <mergeCell ref="C38:D38"/>
    <mergeCell ref="C39:D39"/>
    <mergeCell ref="C44:D44"/>
    <mergeCell ref="C45:D45"/>
    <mergeCell ref="C46:D46"/>
    <mergeCell ref="A90:B90"/>
    <mergeCell ref="A89:B89"/>
    <mergeCell ref="G96:N99"/>
    <mergeCell ref="G100:N100"/>
    <mergeCell ref="C89:D89"/>
    <mergeCell ref="C91:D91"/>
    <mergeCell ref="C47:D47"/>
    <mergeCell ref="C48:D48"/>
    <mergeCell ref="A123:B123"/>
    <mergeCell ref="A129:B129"/>
    <mergeCell ref="A130:B130"/>
    <mergeCell ref="F114:M117"/>
    <mergeCell ref="A95:D95"/>
    <mergeCell ref="A100:D100"/>
    <mergeCell ref="A121:B121"/>
    <mergeCell ref="C105:D105"/>
    <mergeCell ref="C106:D106"/>
    <mergeCell ref="C113:D113"/>
    <mergeCell ref="C78:D78"/>
    <mergeCell ref="C52:D52"/>
    <mergeCell ref="C53:D53"/>
    <mergeCell ref="C54:D54"/>
    <mergeCell ref="C55:D55"/>
    <mergeCell ref="C122:D122"/>
    <mergeCell ref="C117:D117"/>
    <mergeCell ref="C118:D118"/>
    <mergeCell ref="C119:D119"/>
    <mergeCell ref="A62:D62"/>
    <mergeCell ref="C134:D134"/>
    <mergeCell ref="C88:D88"/>
    <mergeCell ref="C90:D90"/>
    <mergeCell ref="C80:D80"/>
    <mergeCell ref="C81:D81"/>
    <mergeCell ref="C49:D49"/>
    <mergeCell ref="C50:D50"/>
    <mergeCell ref="C51:D51"/>
    <mergeCell ref="A64:D64"/>
    <mergeCell ref="C56:D56"/>
    <mergeCell ref="C87:D87"/>
    <mergeCell ref="C79:D79"/>
    <mergeCell ref="C130:D130"/>
    <mergeCell ref="C131:D131"/>
    <mergeCell ref="C132:D132"/>
    <mergeCell ref="C133:D133"/>
    <mergeCell ref="C123:D123"/>
    <mergeCell ref="C124:D124"/>
    <mergeCell ref="C128:D128"/>
    <mergeCell ref="C129:D129"/>
  </mergeCells>
  <printOptions/>
  <pageMargins left="0.787401575" right="0.787401575" top="0.984251969" bottom="0.984251969" header="0.4921259845" footer="0.4921259845"/>
  <pageSetup horizontalDpi="600" verticalDpi="600" orientation="landscape" paperSize="9" scale="68" r:id="rId4"/>
  <rowBreaks count="3" manualBreakCount="3">
    <brk id="30" max="255" man="1"/>
    <brk id="72" max="255" man="1"/>
    <brk id="11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30"/>
  <sheetViews>
    <sheetView showGridLines="0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18.140625" style="0" customWidth="1"/>
    <col min="2" max="2" width="20.28125" style="0" customWidth="1"/>
    <col min="3" max="3" width="14.00390625" style="0" customWidth="1"/>
    <col min="4" max="4" width="24.57421875" style="0" customWidth="1"/>
    <col min="5" max="5" width="16.421875" style="0" customWidth="1"/>
    <col min="6" max="6" width="20.28125" style="0" customWidth="1"/>
    <col min="7" max="7" width="13.7109375" style="0" customWidth="1"/>
  </cols>
  <sheetData>
    <row r="1" ht="12.75">
      <c r="A1" s="1" t="s">
        <v>37</v>
      </c>
    </row>
    <row r="3" spans="1:7" ht="12.75">
      <c r="A3" s="10" t="s">
        <v>33</v>
      </c>
      <c r="B3" s="10" t="s">
        <v>34</v>
      </c>
      <c r="C3" s="22" t="s">
        <v>145</v>
      </c>
      <c r="D3" s="10" t="s">
        <v>39</v>
      </c>
      <c r="E3" s="10" t="s">
        <v>35</v>
      </c>
      <c r="F3" s="10" t="s">
        <v>36</v>
      </c>
      <c r="G3" s="10" t="s">
        <v>4</v>
      </c>
    </row>
    <row r="4" spans="1:7" ht="12.75">
      <c r="A4" s="92"/>
      <c r="B4" s="92"/>
      <c r="C4" s="92"/>
      <c r="D4" s="92"/>
      <c r="E4" s="94">
        <v>0</v>
      </c>
      <c r="F4" s="94">
        <v>0</v>
      </c>
      <c r="G4" s="94">
        <v>0</v>
      </c>
    </row>
    <row r="5" spans="1:7" ht="12.75">
      <c r="A5" s="92"/>
      <c r="B5" s="92"/>
      <c r="C5" s="92"/>
      <c r="D5" s="92"/>
      <c r="E5" s="94">
        <v>0</v>
      </c>
      <c r="F5" s="94">
        <v>0</v>
      </c>
      <c r="G5" s="94">
        <v>0</v>
      </c>
    </row>
    <row r="6" spans="1:7" ht="12.75">
      <c r="A6" s="92"/>
      <c r="B6" s="92"/>
      <c r="C6" s="92"/>
      <c r="D6" s="92"/>
      <c r="E6" s="94">
        <v>0</v>
      </c>
      <c r="F6" s="94">
        <v>0</v>
      </c>
      <c r="G6" s="94">
        <v>0</v>
      </c>
    </row>
    <row r="7" spans="1:7" ht="12.75">
      <c r="A7" s="92"/>
      <c r="B7" s="92"/>
      <c r="C7" s="92"/>
      <c r="D7" s="92"/>
      <c r="E7" s="94">
        <v>0</v>
      </c>
      <c r="F7" s="94">
        <v>0</v>
      </c>
      <c r="G7" s="94">
        <v>0</v>
      </c>
    </row>
    <row r="8" spans="1:7" ht="12.75">
      <c r="A8" s="92"/>
      <c r="B8" s="92"/>
      <c r="C8" s="92"/>
      <c r="D8" s="92"/>
      <c r="E8" s="94">
        <v>0</v>
      </c>
      <c r="F8" s="94">
        <v>0</v>
      </c>
      <c r="G8" s="94">
        <v>0</v>
      </c>
    </row>
    <row r="9" spans="1:7" ht="12.75">
      <c r="A9" s="92"/>
      <c r="B9" s="92"/>
      <c r="C9" s="92"/>
      <c r="D9" s="92"/>
      <c r="E9" s="94">
        <v>0</v>
      </c>
      <c r="F9" s="94">
        <v>0</v>
      </c>
      <c r="G9" s="94">
        <v>0</v>
      </c>
    </row>
    <row r="10" spans="1:7" ht="12.75">
      <c r="A10" s="92"/>
      <c r="B10" s="92"/>
      <c r="C10" s="92"/>
      <c r="D10" s="92"/>
      <c r="E10" s="94">
        <v>0</v>
      </c>
      <c r="F10" s="94">
        <v>0</v>
      </c>
      <c r="G10" s="94">
        <v>0</v>
      </c>
    </row>
    <row r="11" spans="1:7" ht="12.75">
      <c r="A11" s="92"/>
      <c r="B11" s="92"/>
      <c r="C11" s="92"/>
      <c r="D11" s="92"/>
      <c r="E11" s="94">
        <v>0</v>
      </c>
      <c r="F11" s="94">
        <v>0</v>
      </c>
      <c r="G11" s="94">
        <v>0</v>
      </c>
    </row>
    <row r="12" spans="1:7" ht="12.75">
      <c r="A12" s="92"/>
      <c r="B12" s="92"/>
      <c r="C12" s="92"/>
      <c r="D12" s="92"/>
      <c r="E12" s="94">
        <v>0</v>
      </c>
      <c r="F12" s="94">
        <v>0</v>
      </c>
      <c r="G12" s="94">
        <v>0</v>
      </c>
    </row>
    <row r="13" spans="1:7" ht="12.75">
      <c r="A13" s="92"/>
      <c r="B13" s="92"/>
      <c r="C13" s="92"/>
      <c r="D13" s="92"/>
      <c r="E13" s="94">
        <v>0</v>
      </c>
      <c r="F13" s="94">
        <v>0</v>
      </c>
      <c r="G13" s="94">
        <v>0</v>
      </c>
    </row>
    <row r="14" spans="1:7" ht="12.75">
      <c r="A14" s="92"/>
      <c r="B14" s="92"/>
      <c r="C14" s="92"/>
      <c r="D14" s="92"/>
      <c r="E14" s="94">
        <v>0</v>
      </c>
      <c r="F14" s="94">
        <v>0</v>
      </c>
      <c r="G14" s="94">
        <v>0</v>
      </c>
    </row>
    <row r="15" spans="1:7" ht="12.75">
      <c r="A15" s="92"/>
      <c r="B15" s="92"/>
      <c r="C15" s="92"/>
      <c r="D15" s="92"/>
      <c r="E15" s="94">
        <v>0</v>
      </c>
      <c r="F15" s="94">
        <v>0</v>
      </c>
      <c r="G15" s="94">
        <v>0</v>
      </c>
    </row>
    <row r="16" spans="1:7" ht="12.75">
      <c r="A16" s="92"/>
      <c r="B16" s="92"/>
      <c r="C16" s="92"/>
      <c r="D16" s="92"/>
      <c r="E16" s="94">
        <v>0</v>
      </c>
      <c r="F16" s="94">
        <v>0</v>
      </c>
      <c r="G16" s="94">
        <v>0</v>
      </c>
    </row>
    <row r="17" spans="1:7" ht="12.75">
      <c r="A17" s="92"/>
      <c r="B17" s="92"/>
      <c r="C17" s="92"/>
      <c r="D17" s="92"/>
      <c r="E17" s="94">
        <v>0</v>
      </c>
      <c r="F17" s="94">
        <v>0</v>
      </c>
      <c r="G17" s="94">
        <v>0</v>
      </c>
    </row>
    <row r="18" spans="1:7" ht="12.75">
      <c r="A18" s="92"/>
      <c r="B18" s="92"/>
      <c r="C18" s="92"/>
      <c r="D18" s="92"/>
      <c r="E18" s="94">
        <v>0</v>
      </c>
      <c r="F18" s="94">
        <v>0</v>
      </c>
      <c r="G18" s="94">
        <v>0</v>
      </c>
    </row>
    <row r="19" spans="1:7" ht="12.75">
      <c r="A19" s="92"/>
      <c r="B19" s="92"/>
      <c r="C19" s="92"/>
      <c r="D19" s="92"/>
      <c r="E19" s="94">
        <v>0</v>
      </c>
      <c r="F19" s="94">
        <v>0</v>
      </c>
      <c r="G19" s="94">
        <v>0</v>
      </c>
    </row>
    <row r="20" spans="1:7" ht="12.75">
      <c r="A20" s="92"/>
      <c r="B20" s="92"/>
      <c r="C20" s="92"/>
      <c r="D20" s="92"/>
      <c r="E20" s="94">
        <v>0</v>
      </c>
      <c r="F20" s="94">
        <v>0</v>
      </c>
      <c r="G20" s="94">
        <v>0</v>
      </c>
    </row>
    <row r="21" spans="1:7" ht="12.75">
      <c r="A21" s="92"/>
      <c r="B21" s="92"/>
      <c r="C21" s="92"/>
      <c r="D21" s="92"/>
      <c r="E21" s="94">
        <v>0</v>
      </c>
      <c r="F21" s="94">
        <v>0</v>
      </c>
      <c r="G21" s="94">
        <v>0</v>
      </c>
    </row>
    <row r="22" spans="1:7" ht="12.75">
      <c r="A22" s="92"/>
      <c r="B22" s="92"/>
      <c r="C22" s="92"/>
      <c r="D22" s="92"/>
      <c r="E22" s="94">
        <v>0</v>
      </c>
      <c r="F22" s="94">
        <v>0</v>
      </c>
      <c r="G22" s="94">
        <v>0</v>
      </c>
    </row>
    <row r="23" spans="1:7" ht="12.75">
      <c r="A23" s="92"/>
      <c r="B23" s="92"/>
      <c r="C23" s="92"/>
      <c r="D23" s="92"/>
      <c r="E23" s="94">
        <v>0</v>
      </c>
      <c r="F23" s="94">
        <v>0</v>
      </c>
      <c r="G23" s="94">
        <v>0</v>
      </c>
    </row>
    <row r="24" spans="1:7" ht="12.75">
      <c r="A24" s="92"/>
      <c r="B24" s="92"/>
      <c r="C24" s="92"/>
      <c r="D24" s="92"/>
      <c r="E24" s="94">
        <v>0</v>
      </c>
      <c r="F24" s="94">
        <v>0</v>
      </c>
      <c r="G24" s="94">
        <v>0</v>
      </c>
    </row>
    <row r="25" spans="1:7" ht="12.75">
      <c r="A25" s="92"/>
      <c r="B25" s="92"/>
      <c r="C25" s="92"/>
      <c r="D25" s="92"/>
      <c r="E25" s="94">
        <v>0</v>
      </c>
      <c r="F25" s="94">
        <v>0</v>
      </c>
      <c r="G25" s="94">
        <v>0</v>
      </c>
    </row>
    <row r="26" spans="1:7" ht="12.75">
      <c r="A26" s="92"/>
      <c r="B26" s="92"/>
      <c r="C26" s="92"/>
      <c r="D26" s="92"/>
      <c r="E26" s="94">
        <v>0</v>
      </c>
      <c r="F26" s="94">
        <v>0</v>
      </c>
      <c r="G26" s="94">
        <v>0</v>
      </c>
    </row>
    <row r="27" spans="1:7" ht="12.75">
      <c r="A27" s="92"/>
      <c r="B27" s="92"/>
      <c r="C27" s="92"/>
      <c r="D27" s="92"/>
      <c r="E27" s="94">
        <v>0</v>
      </c>
      <c r="F27" s="94">
        <v>0</v>
      </c>
      <c r="G27" s="94">
        <v>0</v>
      </c>
    </row>
    <row r="28" spans="1:7" ht="12.75">
      <c r="A28" s="92"/>
      <c r="B28" s="92"/>
      <c r="C28" s="92"/>
      <c r="D28" s="92"/>
      <c r="E28" s="94">
        <v>0</v>
      </c>
      <c r="F28" s="94">
        <v>0</v>
      </c>
      <c r="G28" s="94">
        <v>0</v>
      </c>
    </row>
    <row r="29" spans="1:7" ht="13.5" thickBot="1">
      <c r="A29" s="92"/>
      <c r="B29" s="92"/>
      <c r="C29" s="92"/>
      <c r="D29" s="92"/>
      <c r="E29" s="94">
        <v>0</v>
      </c>
      <c r="F29" s="94">
        <v>0</v>
      </c>
      <c r="G29" s="96">
        <v>0</v>
      </c>
    </row>
    <row r="30" spans="6:7" ht="13.5" thickBot="1">
      <c r="F30" s="7" t="s">
        <v>21</v>
      </c>
      <c r="G30" s="14">
        <f>SUM(G4:G29)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5:AE344"/>
  <sheetViews>
    <sheetView showGridLines="0" zoomScaleSheetLayoutView="85" zoomScalePageLayoutView="0" workbookViewId="0" topLeftCell="A1">
      <selection activeCell="I12" sqref="I12"/>
    </sheetView>
  </sheetViews>
  <sheetFormatPr defaultColWidth="11.421875" defaultRowHeight="12.75"/>
  <cols>
    <col min="1" max="2" width="17.57421875" style="0" customWidth="1"/>
    <col min="3" max="3" width="18.57421875" style="0" customWidth="1"/>
    <col min="4" max="4" width="18.00390625" style="0" customWidth="1"/>
    <col min="5" max="5" width="16.28125" style="0" customWidth="1"/>
    <col min="6" max="6" width="20.57421875" style="0" customWidth="1"/>
    <col min="7" max="7" width="16.57421875" style="0" customWidth="1"/>
    <col min="9" max="9" width="47.7109375" style="0" customWidth="1"/>
    <col min="28" max="28" width="11.421875" style="43" customWidth="1"/>
  </cols>
  <sheetData>
    <row r="1" ht="51.75" customHeight="1"/>
    <row r="2" ht="12.75"/>
    <row r="3" ht="12.75"/>
    <row r="4" ht="12.75"/>
    <row r="5" ht="12.75">
      <c r="H5" s="4"/>
    </row>
    <row r="6" spans="1:8" ht="12.75">
      <c r="A6" s="1" t="s">
        <v>72</v>
      </c>
      <c r="B6" s="153">
        <f>'Erläuterungen Finanzierungsplan'!B4</f>
        <v>0</v>
      </c>
      <c r="C6" s="153"/>
      <c r="D6" s="153"/>
      <c r="E6" s="153"/>
      <c r="F6" s="153"/>
      <c r="G6" s="153"/>
      <c r="H6" s="106"/>
    </row>
    <row r="7" spans="1:29" ht="12.75">
      <c r="A7" s="1" t="s">
        <v>52</v>
      </c>
      <c r="B7" s="153">
        <f>'Erläuterungen Finanzierungsplan'!B5</f>
        <v>0</v>
      </c>
      <c r="C7" s="153"/>
      <c r="D7" s="153"/>
      <c r="E7" s="153"/>
      <c r="F7" s="153"/>
      <c r="G7" s="153"/>
      <c r="H7" s="19"/>
      <c r="AB7" s="43">
        <v>2</v>
      </c>
      <c r="AC7" s="129">
        <v>35100</v>
      </c>
    </row>
    <row r="8" spans="1:29" ht="12.75">
      <c r="A8" s="1" t="s">
        <v>73</v>
      </c>
      <c r="B8" s="122">
        <f>'Erläuterungen Finanzierungsplan'!B6</f>
        <v>0</v>
      </c>
      <c r="C8" s="5"/>
      <c r="D8" s="4"/>
      <c r="E8" s="4"/>
      <c r="F8" s="4"/>
      <c r="G8" s="4"/>
      <c r="H8" s="19"/>
      <c r="AB8" s="43" t="s">
        <v>68</v>
      </c>
      <c r="AC8" s="129">
        <v>37121</v>
      </c>
    </row>
    <row r="9" spans="28:29" ht="12.75">
      <c r="AB9" s="43">
        <v>3</v>
      </c>
      <c r="AC9" s="129">
        <v>37180</v>
      </c>
    </row>
    <row r="10" spans="1:29" ht="12.75">
      <c r="A10" s="46" t="s">
        <v>61</v>
      </c>
      <c r="B10" s="41"/>
      <c r="AB10" s="43">
        <v>4</v>
      </c>
      <c r="AC10" s="129">
        <v>38688</v>
      </c>
    </row>
    <row r="11" spans="1:29" ht="12.75">
      <c r="A11" s="41"/>
      <c r="B11" s="41"/>
      <c r="AB11" s="43">
        <v>5</v>
      </c>
      <c r="AC11" s="129">
        <v>41784</v>
      </c>
    </row>
    <row r="12" spans="1:29" ht="12.75">
      <c r="A12" s="214" t="s">
        <v>138</v>
      </c>
      <c r="B12" s="215"/>
      <c r="C12" s="215"/>
      <c r="D12" s="215"/>
      <c r="E12" s="215"/>
      <c r="F12" s="215"/>
      <c r="G12" s="216"/>
      <c r="AB12" s="43">
        <v>6</v>
      </c>
      <c r="AC12" s="129">
        <v>44619</v>
      </c>
    </row>
    <row r="13" spans="1:29" ht="36.75" customHeight="1">
      <c r="A13" s="217"/>
      <c r="B13" s="218"/>
      <c r="C13" s="218"/>
      <c r="D13" s="218"/>
      <c r="E13" s="218"/>
      <c r="F13" s="218"/>
      <c r="G13" s="219"/>
      <c r="AB13" s="43">
        <v>7</v>
      </c>
      <c r="AC13" s="129">
        <v>45859</v>
      </c>
    </row>
    <row r="14" spans="28:29" ht="12.75">
      <c r="AB14" s="43">
        <v>8</v>
      </c>
      <c r="AC14" s="129">
        <v>47141</v>
      </c>
    </row>
    <row r="15" spans="1:29" ht="12.75">
      <c r="A15" s="41" t="s">
        <v>169</v>
      </c>
      <c r="B15" s="41"/>
      <c r="AB15" s="43">
        <v>9</v>
      </c>
      <c r="AC15" s="129">
        <v>52756</v>
      </c>
    </row>
    <row r="16" spans="1:29" ht="12.75">
      <c r="A16" s="41"/>
      <c r="B16" s="41"/>
      <c r="AB16" s="43">
        <v>10</v>
      </c>
      <c r="AC16" s="129">
        <v>59734</v>
      </c>
    </row>
    <row r="17" spans="1:29" ht="27" customHeight="1">
      <c r="A17" s="42" t="s">
        <v>62</v>
      </c>
      <c r="B17" s="42" t="s">
        <v>71</v>
      </c>
      <c r="C17" s="42" t="s">
        <v>63</v>
      </c>
      <c r="D17" s="42" t="s">
        <v>64</v>
      </c>
      <c r="E17" s="42" t="s">
        <v>65</v>
      </c>
      <c r="F17" s="42" t="s">
        <v>66</v>
      </c>
      <c r="G17" s="42" t="s">
        <v>67</v>
      </c>
      <c r="AB17" s="43">
        <v>11</v>
      </c>
      <c r="AC17" s="129">
        <v>64079</v>
      </c>
    </row>
    <row r="18" spans="1:29" ht="12.75">
      <c r="A18" s="44">
        <f>'Erläuterungen Finanzierungsplan'!A14</f>
        <v>0</v>
      </c>
      <c r="B18" s="45">
        <f>'Erläuterungen Finanzierungsplan'!N14</f>
        <v>0</v>
      </c>
      <c r="C18" s="98"/>
      <c r="D18" s="45">
        <v>0</v>
      </c>
      <c r="E18" s="134">
        <f>ROUND(D18/39.8/4.348/12*'Erläuterungen Finanzierungsplan'!D14,2)</f>
        <v>0</v>
      </c>
      <c r="F18" s="45">
        <v>0</v>
      </c>
      <c r="G18" s="45">
        <f aca="true" t="shared" si="0" ref="G18:G32">B18-F18</f>
        <v>0</v>
      </c>
      <c r="AB18" s="43">
        <v>12</v>
      </c>
      <c r="AC18" s="129">
        <v>71388</v>
      </c>
    </row>
    <row r="19" spans="1:29" ht="12.75">
      <c r="A19" s="44">
        <f>'Erläuterungen Finanzierungsplan'!A15</f>
        <v>0</v>
      </c>
      <c r="B19" s="45">
        <f>'Erläuterungen Finanzierungsplan'!N15</f>
        <v>0</v>
      </c>
      <c r="C19" s="98"/>
      <c r="D19" s="45">
        <v>0</v>
      </c>
      <c r="E19" s="134">
        <v>0</v>
      </c>
      <c r="F19" s="45">
        <v>0</v>
      </c>
      <c r="G19" s="45">
        <f t="shared" si="0"/>
        <v>0</v>
      </c>
      <c r="AB19" s="43">
        <v>13</v>
      </c>
      <c r="AC19" s="129">
        <v>59460</v>
      </c>
    </row>
    <row r="20" spans="1:29" ht="12.75">
      <c r="A20" s="44">
        <f>'Erläuterungen Finanzierungsplan'!A16</f>
        <v>0</v>
      </c>
      <c r="B20" s="45">
        <f>'Erläuterungen Finanzierungsplan'!N16</f>
        <v>0</v>
      </c>
      <c r="C20" s="98"/>
      <c r="D20" s="45">
        <f>IF(C20=2,AC7,IF(C20="15Ü",AC23,0))+IF(C20="2Ü",AC8,0)+IF(C20=3,AC9,0)+IF(C20=4,AC10,0)+IF(C20=5,AC11,0)+IF(C20=6,AC12,0)+IF(C20=7,AC13,0)+IF(C20=8,AC14,0)+IF(C20=9,AC15,0)+IF(C20=10,AC16,0)+IF(C20=11,AC17,0)+IF(C20=12,AC18,0)+IF(C20=13,AC19,0)+IF(C20="13Ü",AC20,0)+IF(C20=14,AC21,0)+IF(C20=15,AC22,0)</f>
        <v>0</v>
      </c>
      <c r="E20" s="134">
        <f>ROUND(D20/39.8/4.348/12*'Erläuterungen Finanzierungsplan'!D16,2)</f>
        <v>0</v>
      </c>
      <c r="F20" s="45">
        <f aca="true" t="shared" si="1" ref="F20:F32">IF(B20&lt;=E20,B20,E20)</f>
        <v>0</v>
      </c>
      <c r="G20" s="45">
        <f>B20-F20</f>
        <v>0</v>
      </c>
      <c r="AB20" s="43" t="s">
        <v>69</v>
      </c>
      <c r="AC20" s="129">
        <v>76893</v>
      </c>
    </row>
    <row r="21" spans="1:29" ht="12.75">
      <c r="A21" s="44">
        <f>'Erläuterungen Finanzierungsplan'!A17</f>
        <v>0</v>
      </c>
      <c r="B21" s="45">
        <f>'Erläuterungen Finanzierungsplan'!N17</f>
        <v>0</v>
      </c>
      <c r="C21" s="98"/>
      <c r="D21" s="45">
        <f>IF(C21=2,AC7,IF(C21="15Ü",AC23,0))+IF(C21="2Ü",AC8,0)+IF(C21=3,AC9,0)+IF(C21=4,AC10,0)+IF(C21=5,AC11,0)+IF(C21=6,AC12,0)+IF(C21=7,AC13,0)+IF(C21=8,AC14,0)+IF(C21=9,AC15,0)+IF(C21=10,AC16,0)+IF(C21=11,AC17,0)+IF(C21=12,AC18,0)+IF(C21=13,AC19,0)+IF(C21="13Ü",AC20,0)+IF(C21=14,AC21,0)+IF(C21=15,AC22,0)</f>
        <v>0</v>
      </c>
      <c r="E21" s="134">
        <f>ROUND(D21/39.8/4.348/12*'Erläuterungen Finanzierungsplan'!D17,2)</f>
        <v>0</v>
      </c>
      <c r="F21" s="45">
        <f t="shared" si="1"/>
        <v>0</v>
      </c>
      <c r="G21" s="45">
        <f t="shared" si="0"/>
        <v>0</v>
      </c>
      <c r="AB21" s="43">
        <v>14</v>
      </c>
      <c r="AC21" s="129">
        <v>74702</v>
      </c>
    </row>
    <row r="22" spans="1:29" ht="12.75">
      <c r="A22" s="44">
        <f>'Erläuterungen Finanzierungsplan'!A18</f>
        <v>0</v>
      </c>
      <c r="B22" s="45">
        <f>'Erläuterungen Finanzierungsplan'!N18</f>
        <v>0</v>
      </c>
      <c r="C22" s="98"/>
      <c r="D22" s="45">
        <f>IF(C22=2,AC7,IF(C22="15Ü",AC23,0))+IF(C22="2Ü",AC8,0)+IF(C22=3,AC9,0)+IF(C22=4,AC10,0)+IF(C22=5,AC11,0)+IF(C22=6,AC12,0)+IF(C22=7,AC13,0)+IF(C22=8,AC14,0)+IF(C22=9,AC15,0)+IF(C22=10,AC16,0)+IF(C22=11,AC17,0)+IF(C22=12,AC18,0)+IF(C22=13,AC19,0)+IF(C22="13Ü",AC20,0)+IF(C22=14,AC21,0)+IF(C22=15,AC22,0)</f>
        <v>0</v>
      </c>
      <c r="E22" s="134">
        <f>ROUND(D22/39.8/4.348/12*'Erläuterungen Finanzierungsplan'!D18,2)</f>
        <v>0</v>
      </c>
      <c r="F22" s="45">
        <f t="shared" si="1"/>
        <v>0</v>
      </c>
      <c r="G22" s="45">
        <f t="shared" si="0"/>
        <v>0</v>
      </c>
      <c r="AB22" s="43">
        <v>15</v>
      </c>
      <c r="AC22" s="129">
        <v>82855</v>
      </c>
    </row>
    <row r="23" spans="1:29" ht="12.75">
      <c r="A23" s="44">
        <f>'Erläuterungen Finanzierungsplan'!A19</f>
        <v>0</v>
      </c>
      <c r="B23" s="45">
        <f>'Erläuterungen Finanzierungsplan'!N19</f>
        <v>0</v>
      </c>
      <c r="C23" s="98"/>
      <c r="D23" s="45">
        <f>IF(C23=2,AC7,IF(C23="15Ü",AC23,0))+IF(C23="2Ü",AC8,0)+IF(C23=3,AC9,0)+IF(C23=4,AC10,0)+IF(C23=5,AC11,0)+IF(C23=6,AC12,0)+IF(C23=7,AC13,0)+IF(C23=8,AC14,0)+IF(C23=9,AC15,0)+IF(C23=10,AC16,0)+IF(C23=11,AC17,0)+IF(C23=12,AC18,0)+IF(C23=13,AC19,0)+IF(C23="13Ü",AC20,0)+IF(C23=14,AC21,0)+IF(C23=15,AC22,0)</f>
        <v>0</v>
      </c>
      <c r="E23" s="134">
        <f>ROUND(D23/39.8/4.348/12*'Erläuterungen Finanzierungsplan'!D19,2)</f>
        <v>0</v>
      </c>
      <c r="F23" s="45">
        <f t="shared" si="1"/>
        <v>0</v>
      </c>
      <c r="G23" s="45">
        <f t="shared" si="0"/>
        <v>0</v>
      </c>
      <c r="AB23" s="43" t="s">
        <v>70</v>
      </c>
      <c r="AC23" s="129">
        <v>98867</v>
      </c>
    </row>
    <row r="24" spans="1:7" ht="12.75">
      <c r="A24" s="44">
        <f>'Erläuterungen Finanzierungsplan'!A20</f>
        <v>0</v>
      </c>
      <c r="B24" s="45">
        <f>'Erläuterungen Finanzierungsplan'!N20</f>
        <v>0</v>
      </c>
      <c r="C24" s="98"/>
      <c r="D24" s="45">
        <f>IF(C24=2,AC7,IF(C24="15Ü",AC23,0))+IF(C24="2Ü",AC8,0)+IF(C24=3,AC9,0)+IF(C24=4,AC10,0)+IF(C24=5,AC11,0)+IF(C24=6,AC12,0)+IF(C24=7,AC13,0)+IF(C24=8,AC14,0)+IF(C24=9,AC15,0)+IF(C24=10,AC16,0)+IF(C24=11,AC17,0)+IF(C24=12,AC18,0)+IF(C24=13,AC19,0)+IF(C24="13Ü",AC20,0)+IF(C24=14,AC21,0)+IF(C24=15,AC22,0)</f>
        <v>0</v>
      </c>
      <c r="E24" s="134">
        <f>ROUND(D24/39.8/4.348/12*'Erläuterungen Finanzierungsplan'!D20,2)</f>
        <v>0</v>
      </c>
      <c r="F24" s="45">
        <f t="shared" si="1"/>
        <v>0</v>
      </c>
      <c r="G24" s="45">
        <f t="shared" si="0"/>
        <v>0</v>
      </c>
    </row>
    <row r="25" spans="1:7" ht="12.75">
      <c r="A25" s="44">
        <f>'Erläuterungen Finanzierungsplan'!A21</f>
        <v>0</v>
      </c>
      <c r="B25" s="45">
        <f>'Erläuterungen Finanzierungsplan'!N21</f>
        <v>0</v>
      </c>
      <c r="C25" s="98"/>
      <c r="D25" s="45">
        <f>IF(C25=2,AC7,IF(C25="15Ü",AC23,0))+IF(C25="2Ü",AC8,0)+IF(C25=3,AC9,0)+IF(C25=4,AC10,0)+IF(C25=5,AC11,0)+IF(C25=6,AC12,0)+IF(C25=7,AC13,0)+IF(C25=8,AC14,0)+IF(C25=9,AC15,0)+IF(C25=10,AC16,0)+IF(C25=11,AC17,0)+IF(C25=12,AC18,0)+IF(C25=13,AC19,0)+IF(C25="13Ü",AC20,0)+IF(C25=14,AC21,0)+IF(C25=15,AC22,0)</f>
        <v>0</v>
      </c>
      <c r="E25" s="134">
        <f>ROUND(D25/39.8/4.348/12*'Erläuterungen Finanzierungsplan'!D21,2)</f>
        <v>0</v>
      </c>
      <c r="F25" s="45">
        <f t="shared" si="1"/>
        <v>0</v>
      </c>
      <c r="G25" s="45">
        <f t="shared" si="0"/>
        <v>0</v>
      </c>
    </row>
    <row r="26" spans="1:29" ht="12.75">
      <c r="A26" s="44">
        <f>'Erläuterungen Finanzierungsplan'!A22</f>
        <v>0</v>
      </c>
      <c r="B26" s="45">
        <f>'Erläuterungen Finanzierungsplan'!N22</f>
        <v>0</v>
      </c>
      <c r="C26" s="98"/>
      <c r="D26" s="45">
        <f>IF(C26=2,AC7,IF(C26="15Ü",AC23,0))+IF(C26="2Ü",AC8,0)+IF(C26=3,AC9,0)+IF(C26=4,AC10,0)+IF(C26=5,AC11,0)+IF(C26=6,AC12,0)+IF(C26=7,AC13,0)+IF(C26=8,AC14,0)+IF(C26=9,AC15,0)+IF(C26=10,AC16,0)+IF(C26=11,AC17,0)+IF(C26=12,AC18,0)+IF(C26=13,AC19,0)+IF(C26="13Ü",AC20,0)+IF(C26=14,AC21,0)+IF(C26=15,AC22,0)</f>
        <v>0</v>
      </c>
      <c r="E26" s="134">
        <f>ROUND(D26/39.8/4.348/12*'Erläuterungen Finanzierungsplan'!D22,2)</f>
        <v>0</v>
      </c>
      <c r="F26" s="45">
        <f t="shared" si="1"/>
        <v>0</v>
      </c>
      <c r="G26" s="45">
        <f t="shared" si="0"/>
        <v>0</v>
      </c>
      <c r="AB26" s="43" t="s">
        <v>79</v>
      </c>
      <c r="AC26" t="s">
        <v>135</v>
      </c>
    </row>
    <row r="27" spans="1:29" ht="12.75">
      <c r="A27" s="44">
        <f>'Erläuterungen Finanzierungsplan'!A23</f>
        <v>0</v>
      </c>
      <c r="B27" s="45">
        <f>'Erläuterungen Finanzierungsplan'!N23</f>
        <v>0</v>
      </c>
      <c r="C27" s="98"/>
      <c r="D27" s="45">
        <f>IF(C27=2,AC7,IF(C27="15Ü",AC23,0))+IF(C27="2Ü",AC8,0)+IF(C27=3,AC9,0)+IF(C27=4,AC10,0)+IF(C27=5,AC11,0)+IF(C27=6,AC12,0)+IF(C27=7,AC13,0)+IF(C27=8,AC14,0)+IF(C27=9,AC15,0)+IF(C27=10,AC16,0)+IF(C27=11,AC17,0)+IF(C27=12,AC18,0)+IF(C27=13,AC19,0)+IF(C27="13Ü",AC20,0)+IF(C27=14,AC21,0)+IF(C27=15,AC22,0)</f>
        <v>0</v>
      </c>
      <c r="E27" s="134">
        <f>ROUND(D27/39.8/4.348/12*'Erläuterungen Finanzierungsplan'!D23,2)</f>
        <v>0</v>
      </c>
      <c r="F27" s="45">
        <f t="shared" si="1"/>
        <v>0</v>
      </c>
      <c r="G27" s="45">
        <f t="shared" si="0"/>
        <v>0</v>
      </c>
      <c r="AB27" s="43" t="s">
        <v>80</v>
      </c>
      <c r="AC27" t="s">
        <v>136</v>
      </c>
    </row>
    <row r="28" spans="1:7" ht="12.75">
      <c r="A28" s="44">
        <f>'Erläuterungen Finanzierungsplan'!A24</f>
        <v>0</v>
      </c>
      <c r="B28" s="45">
        <f>'Erläuterungen Finanzierungsplan'!N24</f>
        <v>0</v>
      </c>
      <c r="C28" s="98"/>
      <c r="D28" s="45">
        <f>IF(C28=2,AC7,IF(C28="15Ü",AC23,0))+IF(C28="2Ü",AC8,0)+IF(C28=3,AC9,0)+IF(C28=4,AC10,0)+IF(C28=5,AC11,0)+IF(C28=6,AC12,0)+IF(C28=7,AC13,0)+IF(C28=8,AC14,0)+IF(C28=9,AC15,0)+IF(C28=10,AC16,0)+IF(C28=11,AC17,0)+IF(C28=12,AC18,0)+IF(C28=13,AC19,0)+IF(C28="13Ü",AC20,0)+IF(C28=14,AC21,0)+IF(C28=15,AC22,0)</f>
        <v>0</v>
      </c>
      <c r="E28" s="134">
        <f>ROUND(D28/39.8/4.348/12*'Erläuterungen Finanzierungsplan'!D24,2)</f>
        <v>0</v>
      </c>
      <c r="F28" s="45">
        <f t="shared" si="1"/>
        <v>0</v>
      </c>
      <c r="G28" s="45">
        <f t="shared" si="0"/>
        <v>0</v>
      </c>
    </row>
    <row r="29" spans="1:7" ht="12.75">
      <c r="A29" s="44">
        <f>'Erläuterungen Finanzierungsplan'!A25</f>
        <v>0</v>
      </c>
      <c r="B29" s="45">
        <f>'Erläuterungen Finanzierungsplan'!N25</f>
        <v>0</v>
      </c>
      <c r="C29" s="98"/>
      <c r="D29" s="45">
        <f>IF(C29=2,AC7,IF(C29="15Ü",AC23,0))+IF(C29="2Ü",AC8,0)+IF(C29=3,AC9,0)+IF(C29=4,AC10,0)+IF(C29=5,AC11,0)+IF(C29=6,AC12,0)+IF(C29=7,AC13,0)+IF(C29=8,AC14,0)+IF(C29=9,AC15,0)+IF(C29=10,AC16,0)+IF(C29=11,AC17,0)+IF(C29=12,AC18,0)+IF(C29=13,AC19,0)+IF(C29="13Ü",AC20,0)+IF(C29=14,AC21,0)+IF(C29=15,AC22,0)</f>
        <v>0</v>
      </c>
      <c r="E29" s="134">
        <f>ROUND(D29/39.8/4.348/12*'Erläuterungen Finanzierungsplan'!D25,2)</f>
        <v>0</v>
      </c>
      <c r="F29" s="45">
        <f t="shared" si="1"/>
        <v>0</v>
      </c>
      <c r="G29" s="45">
        <f t="shared" si="0"/>
        <v>0</v>
      </c>
    </row>
    <row r="30" spans="1:7" ht="12.75">
      <c r="A30" s="44">
        <f>'Erläuterungen Finanzierungsplan'!A26</f>
        <v>0</v>
      </c>
      <c r="B30" s="45">
        <f>'Erläuterungen Finanzierungsplan'!N26</f>
        <v>0</v>
      </c>
      <c r="C30" s="98"/>
      <c r="D30" s="45">
        <f>IF(C30=2,AC7,IF(C30="15Ü",AC23,0))+IF(C30="2Ü",AC8,0)+IF(C30=3,AC9,0)+IF(C30=4,AC10,0)+IF(C30=5,AC11,0)+IF(C30=6,AC12,0)+IF(C30=7,AC13,0)+IF(C30=8,AC14,0)+IF(C30=9,AC15,0)+IF(C30=10,AC16,0)+IF(C30=11,AC17,0)+IF(C30=12,AC18,0)+IF(C30=13,AC19,0)+IF(C30="13Ü",AC20,0)+IF(C30=14,AC21,0)+IF(C30=15,AC22,0)</f>
        <v>0</v>
      </c>
      <c r="E30" s="134">
        <f>ROUND(D30/39.8/4.348/12*'Erläuterungen Finanzierungsplan'!D26,2)</f>
        <v>0</v>
      </c>
      <c r="F30" s="45">
        <f t="shared" si="1"/>
        <v>0</v>
      </c>
      <c r="G30" s="45">
        <f t="shared" si="0"/>
        <v>0</v>
      </c>
    </row>
    <row r="31" spans="1:29" ht="14.25" customHeight="1">
      <c r="A31" s="44">
        <f>'Erläuterungen Finanzierungsplan'!A27</f>
        <v>0</v>
      </c>
      <c r="B31" s="45">
        <f>'Erläuterungen Finanzierungsplan'!N27</f>
        <v>0</v>
      </c>
      <c r="C31" s="98"/>
      <c r="D31" s="45">
        <f>IF(C31=2,AC7,IF(C31="15Ü",AC23,0))+IF(C31="2Ü",AC8,0)+IF(C31=3,AC9,0)+IF(C31=4,AC10,0)+IF(C31=5,AC11,0)+IF(C31=6,AC12,0)+IF(C31=7,AC13,0)+IF(C31=8,AC14,0)+IF(C31=9,AC15,0)+IF(C31=10,AC16,0)+IF(C31=11,AC17,0)+IF(C31=12,AC18,0)+IF(C31=13,AC19,0)+IF(C31="13Ü",AC20,0)+IF(C31=14,AC21,0)+IF(C31=15,AC22,0)</f>
        <v>0</v>
      </c>
      <c r="E31" s="134">
        <f>ROUND(D31/39.8/4.348/12*'Erläuterungen Finanzierungsplan'!D27,2)</f>
        <v>0</v>
      </c>
      <c r="F31" s="45">
        <f t="shared" si="1"/>
        <v>0</v>
      </c>
      <c r="G31" s="45">
        <f t="shared" si="0"/>
        <v>0</v>
      </c>
      <c r="AC31" s="74" t="s">
        <v>138</v>
      </c>
    </row>
    <row r="32" spans="1:29" ht="14.25" customHeight="1">
      <c r="A32" s="44">
        <f>'Erläuterungen Finanzierungsplan'!A28</f>
        <v>0</v>
      </c>
      <c r="B32" s="45">
        <f>'Erläuterungen Finanzierungsplan'!N28</f>
        <v>0</v>
      </c>
      <c r="C32" s="98"/>
      <c r="D32" s="45">
        <f>IF(C32=2,AC7,IF(C32="15Ü",AC23,0))+IF(C32="2Ü",AC8,0)+IF(C32=3,AC9,0)+IF(C32=4,AC10,0)+IF(C32=5,AC11,0)+IF(C32=6,AC12,0)+IF(C32=7,AC13,0)+IF(C32=8,AC14,0)+IF(C32=9,AC15,0)+IF(C32=10,AC16,0)+IF(C32=11,AC17,0)+IF(C32=12,AC18,0)+IF(C32=13,AC19,0)+IF(C32="13Ü",AC20,0)+IF(C32=14,AC21,0)+IF(C32=15,AC22,0)</f>
        <v>0</v>
      </c>
      <c r="E32" s="134">
        <f>ROUND(D32/39.8/4.348/12*'Erläuterungen Finanzierungsplan'!D28,2)</f>
        <v>0</v>
      </c>
      <c r="F32" s="45">
        <f t="shared" si="1"/>
        <v>0</v>
      </c>
      <c r="G32" s="45">
        <f t="shared" si="0"/>
        <v>0</v>
      </c>
      <c r="AC32" s="74" t="s">
        <v>139</v>
      </c>
    </row>
    <row r="33" spans="5:29" ht="13.5" customHeight="1">
      <c r="E33" s="52" t="s">
        <v>75</v>
      </c>
      <c r="F33" s="53">
        <f>SUM(F18:F32)</f>
        <v>0</v>
      </c>
      <c r="G33" s="53">
        <f>SUM(G18:G32)</f>
        <v>0</v>
      </c>
      <c r="AC33" s="74" t="s">
        <v>140</v>
      </c>
    </row>
    <row r="34" spans="5:29" ht="14.25" customHeight="1">
      <c r="E34" s="52"/>
      <c r="F34" s="53"/>
      <c r="G34" s="53"/>
      <c r="AC34" s="74" t="s">
        <v>141</v>
      </c>
    </row>
    <row r="35" spans="1:29" ht="15" customHeight="1">
      <c r="A35" s="193" t="s">
        <v>86</v>
      </c>
      <c r="B35" s="194"/>
      <c r="C35" s="58"/>
      <c r="D35" s="58"/>
      <c r="E35" s="58"/>
      <c r="F35" s="58"/>
      <c r="G35" s="58"/>
      <c r="AC35" s="75" t="s">
        <v>142</v>
      </c>
    </row>
    <row r="36" spans="1:29" ht="13.5" customHeight="1">
      <c r="A36" s="195"/>
      <c r="B36" s="196"/>
      <c r="C36" s="196"/>
      <c r="D36" s="196"/>
      <c r="E36" s="196"/>
      <c r="F36" s="196"/>
      <c r="G36" s="197"/>
      <c r="AC36" s="75" t="s">
        <v>143</v>
      </c>
    </row>
    <row r="37" spans="1:29" ht="13.5" customHeight="1">
      <c r="A37" s="198"/>
      <c r="B37" s="199"/>
      <c r="C37" s="199"/>
      <c r="D37" s="199"/>
      <c r="E37" s="199"/>
      <c r="F37" s="199"/>
      <c r="G37" s="200"/>
      <c r="AC37" s="75" t="s">
        <v>144</v>
      </c>
    </row>
    <row r="38" spans="1:7" ht="12.75">
      <c r="A38" s="198"/>
      <c r="B38" s="199"/>
      <c r="C38" s="199"/>
      <c r="D38" s="199"/>
      <c r="E38" s="199"/>
      <c r="F38" s="199"/>
      <c r="G38" s="200"/>
    </row>
    <row r="39" spans="1:7" ht="12.75">
      <c r="A39" s="198"/>
      <c r="B39" s="199"/>
      <c r="C39" s="199"/>
      <c r="D39" s="199"/>
      <c r="E39" s="199"/>
      <c r="F39" s="199"/>
      <c r="G39" s="200"/>
    </row>
    <row r="40" spans="1:7" ht="12.75" customHeight="1">
      <c r="A40" s="201"/>
      <c r="B40" s="202"/>
      <c r="C40" s="202"/>
      <c r="D40" s="202"/>
      <c r="E40" s="202"/>
      <c r="F40" s="202"/>
      <c r="G40" s="203"/>
    </row>
    <row r="41" ht="12.75"/>
    <row r="42" ht="12.75">
      <c r="A42" s="1" t="s">
        <v>48</v>
      </c>
    </row>
    <row r="43" ht="12.75"/>
    <row r="44" spans="1:7" ht="29.25" customHeight="1">
      <c r="A44" s="212" t="s">
        <v>74</v>
      </c>
      <c r="B44" s="213"/>
      <c r="C44" s="213"/>
      <c r="D44" s="213"/>
      <c r="E44" s="213"/>
      <c r="F44" s="213"/>
      <c r="G44" s="213"/>
    </row>
    <row r="45" ht="12.75"/>
    <row r="46" spans="1:7" ht="12.75">
      <c r="A46" s="42" t="s">
        <v>62</v>
      </c>
      <c r="B46" s="42" t="s">
        <v>71</v>
      </c>
      <c r="C46" s="42" t="s">
        <v>63</v>
      </c>
      <c r="D46" s="42" t="s">
        <v>64</v>
      </c>
      <c r="E46" s="42" t="s">
        <v>65</v>
      </c>
      <c r="F46" s="42" t="s">
        <v>66</v>
      </c>
      <c r="G46" s="42" t="s">
        <v>67</v>
      </c>
    </row>
    <row r="47" spans="1:7" ht="12.75">
      <c r="A47" s="50">
        <f>'Erläuterungen Finanzierungsplan'!A34</f>
        <v>0</v>
      </c>
      <c r="B47" s="45">
        <f>'Erläuterungen Finanzierungsplan'!H34</f>
        <v>0</v>
      </c>
      <c r="C47" s="98"/>
      <c r="D47" s="45">
        <f>IF(C47=2,AC7,IF(C47="15Ü",AC23,0))+IF(C47="2Ü",AC8,0)+IF(C47=3,AC9,0)+IF(C47=4,AC10,0)+IF(C47=5,AC11,0)+IF(C47=6,AC12,0)+IF(C47=7,AC13,0)+IF(C47=8,AC14,0)+IF(C47=9,AC15,0)+IF(C47=10,AC16,0)+IF(C47=11,AC17,0)+IF(C47=12,AC18,0)+IF(C47=13,AC19,0)+IF(C47="13Ü",AC20,0)+IF(C47=14,AC21,0)+IF(C47=15,AC22,0)</f>
        <v>0</v>
      </c>
      <c r="E47" s="45">
        <f>ROUND((D47/223.3/7.96*'Erläuterungen Finanzierungsplan'!F34)+(D47/223.3/7.96*'Erläuterungen Finanzierungsplan'!F34*'Erläuterungen Finanzierungsplan'!G34),2)</f>
        <v>0</v>
      </c>
      <c r="F47" s="45">
        <f aca="true" t="shared" si="2" ref="F47:F52">IF(B47&lt;=E47,B47,E47)</f>
        <v>0</v>
      </c>
      <c r="G47" s="45">
        <f aca="true" t="shared" si="3" ref="G47:G52">B47-F47</f>
        <v>0</v>
      </c>
    </row>
    <row r="48" spans="1:7" ht="12.75">
      <c r="A48" s="50">
        <f>'Erläuterungen Finanzierungsplan'!A35</f>
        <v>0</v>
      </c>
      <c r="B48" s="45">
        <f>'Erläuterungen Finanzierungsplan'!H35</f>
        <v>0</v>
      </c>
      <c r="C48" s="98"/>
      <c r="D48" s="45">
        <f>IF(C48=2,AC7,IF(C48="15Ü",AC23,0))+IF(C48="2Ü",AC8,0)+IF(C48=3,AC9,0)+IF(C48=4,AC10,0)+IF(C48=5,AC11,0)+IF(C48=6,AC12,0)+IF(C48=7,AC13,0)+IF(C48=8,AC14,0)+IF(C48=9,AC15,0)+IF(C48=10,AC16,0)+IF(C48=11,AC17,0)+IF(C48=12,AC18,0)+IF(C48=13,AC19,0)+IF(C48="13Ü",AC20,0)+IF(C48=14,AC21,0)+IF(C48=15,AC22,0)</f>
        <v>0</v>
      </c>
      <c r="E48" s="45">
        <f>ROUND((D48/223.3/7.96*'Erläuterungen Finanzierungsplan'!F35)+(D48/223.3/7.96*'Erläuterungen Finanzierungsplan'!F35*'Erläuterungen Finanzierungsplan'!G35),2)</f>
        <v>0</v>
      </c>
      <c r="F48" s="45">
        <f t="shared" si="2"/>
        <v>0</v>
      </c>
      <c r="G48" s="45">
        <f t="shared" si="3"/>
        <v>0</v>
      </c>
    </row>
    <row r="49" spans="1:7" ht="12.75">
      <c r="A49" s="50">
        <f>'Erläuterungen Finanzierungsplan'!A36</f>
        <v>0</v>
      </c>
      <c r="B49" s="45">
        <f>'Erläuterungen Finanzierungsplan'!H36</f>
        <v>0</v>
      </c>
      <c r="C49" s="98"/>
      <c r="D49" s="45">
        <f>IF(C49=2,AC7,IF(C49="15Ü",AC23,0))+IF(C49="2Ü",AC8,0)+IF(C49=3,AC9,0)+IF(C49=4,AC10,0)+IF(C49=5,AC11,0)+IF(C49=6,AC12,0)+IF(C49=7,AC13,0)+IF(C49=8,AC14,0)+IF(C49=9,AC15,0)+IF(C49=10,AC16,0)+IF(C49=11,AC17,0)+IF(C49=12,AC18,0)+IF(C49=13,AC19,0)+IF(C49="13Ü",AC20,0)+IF(C49=14,AC21,0)+IF(C49=15,AC22,0)</f>
        <v>0</v>
      </c>
      <c r="E49" s="45">
        <f>ROUND((D49/223.3/7.96*'Erläuterungen Finanzierungsplan'!F36)+(D49/223.3/7.96*'Erläuterungen Finanzierungsplan'!F36*'Erläuterungen Finanzierungsplan'!G36),2)</f>
        <v>0</v>
      </c>
      <c r="F49" s="45">
        <f t="shared" si="2"/>
        <v>0</v>
      </c>
      <c r="G49" s="45">
        <f t="shared" si="3"/>
        <v>0</v>
      </c>
    </row>
    <row r="50" spans="1:7" ht="12.75">
      <c r="A50" s="50">
        <f>'Erläuterungen Finanzierungsplan'!A37</f>
        <v>0</v>
      </c>
      <c r="B50" s="45">
        <f>'Erläuterungen Finanzierungsplan'!H37</f>
        <v>0</v>
      </c>
      <c r="C50" s="98"/>
      <c r="D50" s="45">
        <f>IF(C50=2,AC7,IF(C50="15Ü",AC23,0))+IF(C50="2Ü",AC8,0)+IF(C50=3,AC9,0)+IF(C50=4,AC10,0)+IF(C50=5,AC11,0)+IF(C50=6,AC12,0)+IF(C50=7,AC13,0)+IF(C50=8,AC14,0)+IF(C50=9,AC15,0)+IF(C50=10,AC16,0)+IF(C50=11,AC17,0)+IF(C50=12,AC18,0)+IF(C50=13,AC19,0)+IF(C50="13Ü",AC20,0)+IF(C50=14,AC21,0)+IF(C50=15,AC22,0)</f>
        <v>0</v>
      </c>
      <c r="E50" s="45">
        <f>ROUND((D50/223.3/7.96*'Erläuterungen Finanzierungsplan'!F37)+(D50/223.3/7.96*'Erläuterungen Finanzierungsplan'!F37*'Erläuterungen Finanzierungsplan'!G37),2)</f>
        <v>0</v>
      </c>
      <c r="F50" s="45">
        <f t="shared" si="2"/>
        <v>0</v>
      </c>
      <c r="G50" s="45">
        <f t="shared" si="3"/>
        <v>0</v>
      </c>
    </row>
    <row r="51" spans="1:7" ht="12.75">
      <c r="A51" s="50">
        <f>'Erläuterungen Finanzierungsplan'!A38</f>
        <v>0</v>
      </c>
      <c r="B51" s="45">
        <f>'Erläuterungen Finanzierungsplan'!H38</f>
        <v>0</v>
      </c>
      <c r="C51" s="98"/>
      <c r="D51" s="45">
        <f>IF(C51=2,AC7,IF(C51="15Ü",AC23,0))+IF(C51="2Ü",AC8,0)+IF(C51=3,AC9,0)+IF(C51=4,AC10,0)+IF(C51=5,AC11,0)+IF(C51=6,AC12,0)+IF(C51=7,AC13,0)+IF(C51=8,AC14,0)+IF(C51=9,AC15,0)+IF(C51=10,AC16,0)+IF(C51=11,AC17,0)+IF(C51=12,AC18,0)+IF(C51=13,AC19,0)+IF(C51="13Ü",AC20,0)+IF(C51=14,AC21,0)+IF(C51=15,AC22,0)</f>
        <v>0</v>
      </c>
      <c r="E51" s="45">
        <f>ROUND((D51/223.3/7.96*'Erläuterungen Finanzierungsplan'!F38)+(D51/223.3/7.96*'Erläuterungen Finanzierungsplan'!F38*'Erläuterungen Finanzierungsplan'!G38),2)</f>
        <v>0</v>
      </c>
      <c r="F51" s="45">
        <f t="shared" si="2"/>
        <v>0</v>
      </c>
      <c r="G51" s="45">
        <f t="shared" si="3"/>
        <v>0</v>
      </c>
    </row>
    <row r="52" spans="1:7" ht="12.75">
      <c r="A52" s="50">
        <f>'Erläuterungen Finanzierungsplan'!A39</f>
        <v>0</v>
      </c>
      <c r="B52" s="45">
        <f>'Erläuterungen Finanzierungsplan'!H39</f>
        <v>0</v>
      </c>
      <c r="C52" s="98"/>
      <c r="D52" s="45">
        <f>IF(C52=2,AC7,IF(C52="15Ü",AC23,0))+IF(C52="2Ü",AC8,0)+IF(C52=3,AC9,0)+IF(C52=4,AC10,0)+IF(C52=5,AC11,0)+IF(C52=6,AC12,0)+IF(C52=7,AC13,0)+IF(C52=8,AC14,0)+IF(C52=9,AC15,0)+IF(C52=10,AC16,0)+IF(C52=11,AC17,0)+IF(C52=12,AC18,0)+IF(C52=13,AC19,0)+IF(C52="13Ü",AC20,0)+IF(C52=14,AC21,0)+IF(C52=15,AC22,0)</f>
        <v>0</v>
      </c>
      <c r="E52" s="45">
        <f>ROUND((D52/223.3/7.96*'Erläuterungen Finanzierungsplan'!F39)+(D52/223.3/7.96*'Erläuterungen Finanzierungsplan'!F39*'Erläuterungen Finanzierungsplan'!G39),2)</f>
        <v>0</v>
      </c>
      <c r="F52" s="45">
        <f t="shared" si="2"/>
        <v>0</v>
      </c>
      <c r="G52" s="45">
        <f t="shared" si="3"/>
        <v>0</v>
      </c>
    </row>
    <row r="53" spans="1:7" ht="12.75">
      <c r="A53" s="47"/>
      <c r="B53" s="48"/>
      <c r="C53" s="49"/>
      <c r="D53" s="48"/>
      <c r="E53" s="55" t="s">
        <v>75</v>
      </c>
      <c r="F53" s="56">
        <f>SUM(F47:F52)</f>
        <v>0</v>
      </c>
      <c r="G53" s="57">
        <f>SUM(G47:G52)</f>
        <v>0</v>
      </c>
    </row>
    <row r="54" spans="1:7" ht="12.75">
      <c r="A54" s="47"/>
      <c r="B54" s="48"/>
      <c r="C54" s="49"/>
      <c r="D54" s="48"/>
      <c r="E54" s="55"/>
      <c r="F54" s="56"/>
      <c r="G54" s="57"/>
    </row>
    <row r="55" spans="1:7" ht="12.75">
      <c r="A55" s="193" t="s">
        <v>86</v>
      </c>
      <c r="B55" s="194"/>
      <c r="C55" s="58"/>
      <c r="D55" s="58"/>
      <c r="E55" s="58"/>
      <c r="F55" s="58"/>
      <c r="G55" s="58"/>
    </row>
    <row r="56" spans="1:7" ht="12.75">
      <c r="A56" s="195"/>
      <c r="B56" s="196"/>
      <c r="C56" s="196"/>
      <c r="D56" s="196"/>
      <c r="E56" s="196"/>
      <c r="F56" s="196"/>
      <c r="G56" s="197"/>
    </row>
    <row r="57" spans="1:7" ht="12.75">
      <c r="A57" s="198"/>
      <c r="B57" s="199"/>
      <c r="C57" s="199"/>
      <c r="D57" s="199"/>
      <c r="E57" s="199"/>
      <c r="F57" s="199"/>
      <c r="G57" s="200"/>
    </row>
    <row r="58" spans="1:7" ht="12.75">
      <c r="A58" s="198"/>
      <c r="B58" s="199"/>
      <c r="C58" s="199"/>
      <c r="D58" s="199"/>
      <c r="E58" s="199"/>
      <c r="F58" s="199"/>
      <c r="G58" s="200"/>
    </row>
    <row r="59" spans="1:7" ht="12.75">
      <c r="A59" s="198"/>
      <c r="B59" s="199"/>
      <c r="C59" s="199"/>
      <c r="D59" s="199"/>
      <c r="E59" s="199"/>
      <c r="F59" s="199"/>
      <c r="G59" s="200"/>
    </row>
    <row r="60" spans="1:7" ht="12.75">
      <c r="A60" s="201"/>
      <c r="B60" s="202"/>
      <c r="C60" s="202"/>
      <c r="D60" s="202"/>
      <c r="E60" s="202"/>
      <c r="F60" s="202"/>
      <c r="G60" s="203"/>
    </row>
    <row r="61" spans="1:7" ht="12.75">
      <c r="A61" s="47"/>
      <c r="B61" s="48"/>
      <c r="C61" s="49"/>
      <c r="D61" s="48"/>
      <c r="E61" s="48"/>
      <c r="F61" s="48"/>
      <c r="G61" s="48"/>
    </row>
    <row r="62" spans="1:28" ht="12.75">
      <c r="A62" s="54" t="s">
        <v>13</v>
      </c>
      <c r="B62" s="48"/>
      <c r="C62" s="48"/>
      <c r="D62" s="48"/>
      <c r="E62" s="48"/>
      <c r="F62" s="48"/>
      <c r="AA62" s="43"/>
      <c r="AB62"/>
    </row>
    <row r="63" spans="1:28" ht="12.75">
      <c r="A63" s="54"/>
      <c r="B63" s="48"/>
      <c r="C63" s="48"/>
      <c r="D63" s="48"/>
      <c r="E63" s="48"/>
      <c r="F63" s="48"/>
      <c r="AA63" s="43"/>
      <c r="AB63"/>
    </row>
    <row r="64" spans="1:7" ht="11.25" customHeight="1">
      <c r="A64" s="78" t="s">
        <v>71</v>
      </c>
      <c r="B64" s="79"/>
      <c r="C64" s="76">
        <f>'Erläuterungen Finanzierungsplan'!C56</f>
        <v>0</v>
      </c>
      <c r="D64" s="58"/>
      <c r="E64" s="58"/>
      <c r="F64" s="58"/>
      <c r="G64" s="58"/>
    </row>
    <row r="65" spans="1:28" ht="12.75">
      <c r="A65" s="209" t="s">
        <v>81</v>
      </c>
      <c r="B65" s="143"/>
      <c r="C65" s="100">
        <v>0</v>
      </c>
      <c r="D65" s="48"/>
      <c r="E65" s="48"/>
      <c r="F65" s="48"/>
      <c r="AA65" s="43"/>
      <c r="AB65"/>
    </row>
    <row r="66" spans="1:28" ht="12.75">
      <c r="A66" s="80" t="s">
        <v>82</v>
      </c>
      <c r="B66" s="81"/>
      <c r="C66" s="100">
        <v>0</v>
      </c>
      <c r="D66" s="48"/>
      <c r="E66" s="48"/>
      <c r="F66" s="48"/>
      <c r="AA66" s="43"/>
      <c r="AB66"/>
    </row>
    <row r="67" spans="1:4" ht="12.75">
      <c r="A67" s="210" t="s">
        <v>83</v>
      </c>
      <c r="B67" s="143"/>
      <c r="C67" s="100">
        <v>0</v>
      </c>
      <c r="D67" s="51"/>
    </row>
    <row r="68" spans="1:3" ht="12.75">
      <c r="A68" s="82" t="s">
        <v>84</v>
      </c>
      <c r="B68" s="83"/>
      <c r="C68" s="100">
        <v>0</v>
      </c>
    </row>
    <row r="69" spans="1:3" ht="12.75">
      <c r="A69" s="211" t="s">
        <v>85</v>
      </c>
      <c r="B69" s="143"/>
      <c r="C69" s="77">
        <f>C65+C66+C67+C68</f>
        <v>0</v>
      </c>
    </row>
    <row r="70" spans="1:3" ht="12.75">
      <c r="A70" s="84" t="s">
        <v>87</v>
      </c>
      <c r="B70" s="85"/>
      <c r="C70" s="77">
        <f>C64-C69</f>
        <v>0</v>
      </c>
    </row>
    <row r="71" spans="1:28" ht="12.75">
      <c r="A71" s="54"/>
      <c r="B71" s="48"/>
      <c r="C71" s="48"/>
      <c r="D71" s="48"/>
      <c r="E71" s="48"/>
      <c r="F71" s="48"/>
      <c r="AA71" s="43"/>
      <c r="AB71"/>
    </row>
    <row r="72" spans="1:7" ht="12.75">
      <c r="A72" s="192" t="s">
        <v>78</v>
      </c>
      <c r="B72" s="192"/>
      <c r="C72" s="192"/>
      <c r="D72" s="192"/>
      <c r="E72" s="99" t="s">
        <v>79</v>
      </c>
      <c r="F72" s="48" t="s">
        <v>158</v>
      </c>
      <c r="G72" s="48"/>
    </row>
    <row r="73" spans="1:7" ht="12.75">
      <c r="A73" s="47"/>
      <c r="B73" s="48"/>
      <c r="C73" s="49"/>
      <c r="D73" s="48"/>
      <c r="E73" s="99" t="s">
        <v>80</v>
      </c>
      <c r="F73" s="48"/>
      <c r="G73" s="48"/>
    </row>
    <row r="74" spans="1:7" ht="12.75">
      <c r="A74" s="47"/>
      <c r="B74" s="48"/>
      <c r="C74" s="49"/>
      <c r="D74" s="48"/>
      <c r="E74" s="48"/>
      <c r="F74" s="48"/>
      <c r="G74" s="48"/>
    </row>
    <row r="75" spans="1:7" ht="12.75">
      <c r="A75" s="193" t="s">
        <v>86</v>
      </c>
      <c r="B75" s="194"/>
      <c r="C75" s="58"/>
      <c r="D75" s="58"/>
      <c r="E75" s="58"/>
      <c r="F75" s="58"/>
      <c r="G75" s="58"/>
    </row>
    <row r="76" spans="1:7" ht="12.75">
      <c r="A76" s="195"/>
      <c r="B76" s="196"/>
      <c r="C76" s="196"/>
      <c r="D76" s="196"/>
      <c r="E76" s="196"/>
      <c r="F76" s="196"/>
      <c r="G76" s="197"/>
    </row>
    <row r="77" spans="1:7" ht="12.75">
      <c r="A77" s="198"/>
      <c r="B77" s="199"/>
      <c r="C77" s="199"/>
      <c r="D77" s="199"/>
      <c r="E77" s="199"/>
      <c r="F77" s="199"/>
      <c r="G77" s="200"/>
    </row>
    <row r="78" spans="1:7" ht="12.75">
      <c r="A78" s="198"/>
      <c r="B78" s="199"/>
      <c r="C78" s="199"/>
      <c r="D78" s="199"/>
      <c r="E78" s="199"/>
      <c r="F78" s="199"/>
      <c r="G78" s="200"/>
    </row>
    <row r="79" spans="1:7" ht="12.75">
      <c r="A79" s="198"/>
      <c r="B79" s="199"/>
      <c r="C79" s="199"/>
      <c r="D79" s="199"/>
      <c r="E79" s="199"/>
      <c r="F79" s="199"/>
      <c r="G79" s="200"/>
    </row>
    <row r="80" spans="1:7" ht="12.75">
      <c r="A80" s="201"/>
      <c r="B80" s="202"/>
      <c r="C80" s="202"/>
      <c r="D80" s="202"/>
      <c r="E80" s="202"/>
      <c r="F80" s="202"/>
      <c r="G80" s="203"/>
    </row>
    <row r="81" ht="12.75"/>
    <row r="82" ht="12.75">
      <c r="A82" s="1" t="s">
        <v>22</v>
      </c>
    </row>
    <row r="83" ht="12.75"/>
    <row r="84" spans="1:28" ht="14.25" customHeight="1">
      <c r="A84" s="178" t="s">
        <v>159</v>
      </c>
      <c r="B84" s="208"/>
      <c r="C84" s="186"/>
      <c r="D84" s="10" t="s">
        <v>71</v>
      </c>
      <c r="E84" s="10" t="s">
        <v>67</v>
      </c>
      <c r="F84" s="10" t="s">
        <v>66</v>
      </c>
      <c r="U84" s="43"/>
      <c r="AB84"/>
    </row>
    <row r="85" spans="1:28" ht="12.75">
      <c r="A85" s="153"/>
      <c r="B85" s="153"/>
      <c r="C85" s="153"/>
      <c r="D85" s="12">
        <f>'Erläuterungen Finanzierungsplan'!E61</f>
        <v>0</v>
      </c>
      <c r="E85" s="101">
        <v>0</v>
      </c>
      <c r="F85" s="45">
        <f>D85-E85</f>
        <v>0</v>
      </c>
      <c r="U85" s="43"/>
      <c r="AB85"/>
    </row>
    <row r="86" spans="1:28" ht="12.75">
      <c r="A86" s="153"/>
      <c r="B86" s="153"/>
      <c r="C86" s="153"/>
      <c r="D86" s="12">
        <f>'Erläuterungen Finanzierungsplan'!E62</f>
        <v>0</v>
      </c>
      <c r="E86" s="101">
        <v>0</v>
      </c>
      <c r="F86" s="45">
        <f aca="true" t="shared" si="4" ref="F86:F92">D86-E86</f>
        <v>0</v>
      </c>
      <c r="U86" s="43"/>
      <c r="AB86"/>
    </row>
    <row r="87" spans="1:28" ht="12.75">
      <c r="A87" s="153"/>
      <c r="B87" s="153"/>
      <c r="C87" s="153"/>
      <c r="D87" s="12">
        <f>'Erläuterungen Finanzierungsplan'!E63</f>
        <v>0</v>
      </c>
      <c r="E87" s="101">
        <v>0</v>
      </c>
      <c r="F87" s="45">
        <f t="shared" si="4"/>
        <v>0</v>
      </c>
      <c r="U87" s="43"/>
      <c r="AB87"/>
    </row>
    <row r="88" spans="1:28" ht="12.75">
      <c r="A88" s="153"/>
      <c r="B88" s="153"/>
      <c r="C88" s="153"/>
      <c r="D88" s="12">
        <f>'Erläuterungen Finanzierungsplan'!E64</f>
        <v>0</v>
      </c>
      <c r="E88" s="101">
        <v>0</v>
      </c>
      <c r="F88" s="45">
        <f t="shared" si="4"/>
        <v>0</v>
      </c>
      <c r="U88" s="43"/>
      <c r="AB88"/>
    </row>
    <row r="89" spans="1:28" ht="12.75">
      <c r="A89" s="153"/>
      <c r="B89" s="153"/>
      <c r="C89" s="153"/>
      <c r="D89" s="12">
        <f>'Erläuterungen Finanzierungsplan'!E65</f>
        <v>0</v>
      </c>
      <c r="E89" s="101">
        <v>0</v>
      </c>
      <c r="F89" s="45">
        <f t="shared" si="4"/>
        <v>0</v>
      </c>
      <c r="U89" s="43"/>
      <c r="AB89"/>
    </row>
    <row r="90" spans="1:28" ht="12.75">
      <c r="A90" s="153"/>
      <c r="B90" s="153"/>
      <c r="C90" s="153"/>
      <c r="D90" s="12">
        <f>'Erläuterungen Finanzierungsplan'!E66</f>
        <v>0</v>
      </c>
      <c r="E90" s="101">
        <v>0</v>
      </c>
      <c r="F90" s="45">
        <f t="shared" si="4"/>
        <v>0</v>
      </c>
      <c r="U90" s="43"/>
      <c r="AB90"/>
    </row>
    <row r="91" spans="1:28" ht="12.75">
      <c r="A91" s="153"/>
      <c r="B91" s="153"/>
      <c r="C91" s="153"/>
      <c r="D91" s="12">
        <f>'Erläuterungen Finanzierungsplan'!E67</f>
        <v>0</v>
      </c>
      <c r="E91" s="101">
        <v>0</v>
      </c>
      <c r="F91" s="45">
        <f t="shared" si="4"/>
        <v>0</v>
      </c>
      <c r="U91" s="43"/>
      <c r="AB91"/>
    </row>
    <row r="92" spans="1:28" ht="12.75">
      <c r="A92" s="153"/>
      <c r="B92" s="153"/>
      <c r="C92" s="153"/>
      <c r="D92" s="12">
        <f>'Erläuterungen Finanzierungsplan'!E68</f>
        <v>0</v>
      </c>
      <c r="E92" s="101">
        <v>0</v>
      </c>
      <c r="F92" s="45">
        <f t="shared" si="4"/>
        <v>0</v>
      </c>
      <c r="U92" s="43"/>
      <c r="AB92"/>
    </row>
    <row r="93" spans="2:28" ht="12.75">
      <c r="B93" s="7"/>
      <c r="C93" s="62" t="s">
        <v>75</v>
      </c>
      <c r="D93" s="56">
        <f>D85+D33+D86+D87+D88+D89+D90+D91+D92</f>
        <v>0</v>
      </c>
      <c r="E93" s="120">
        <f>SUM(E85:E92)</f>
        <v>0</v>
      </c>
      <c r="F93" s="53">
        <f>SUM(F85:F92)</f>
        <v>0</v>
      </c>
      <c r="U93" s="43"/>
      <c r="AB93"/>
    </row>
    <row r="94" ht="12.75"/>
    <row r="95" spans="1:7" ht="12.75">
      <c r="A95" s="193" t="s">
        <v>86</v>
      </c>
      <c r="B95" s="194"/>
      <c r="C95" s="58"/>
      <c r="D95" s="58"/>
      <c r="E95" s="58"/>
      <c r="F95" s="58"/>
      <c r="G95" s="58"/>
    </row>
    <row r="96" spans="1:7" ht="12.75">
      <c r="A96" s="195"/>
      <c r="B96" s="196"/>
      <c r="C96" s="196"/>
      <c r="D96" s="196"/>
      <c r="E96" s="196"/>
      <c r="F96" s="196"/>
      <c r="G96" s="197"/>
    </row>
    <row r="97" spans="1:7" ht="12.75">
      <c r="A97" s="198"/>
      <c r="B97" s="199"/>
      <c r="C97" s="199"/>
      <c r="D97" s="199"/>
      <c r="E97" s="199"/>
      <c r="F97" s="199"/>
      <c r="G97" s="200"/>
    </row>
    <row r="98" spans="1:7" ht="12.75">
      <c r="A98" s="198"/>
      <c r="B98" s="199"/>
      <c r="C98" s="199"/>
      <c r="D98" s="199"/>
      <c r="E98" s="199"/>
      <c r="F98" s="199"/>
      <c r="G98" s="200"/>
    </row>
    <row r="99" spans="1:7" ht="12.75">
      <c r="A99" s="198"/>
      <c r="B99" s="199"/>
      <c r="C99" s="199"/>
      <c r="D99" s="199"/>
      <c r="E99" s="199"/>
      <c r="F99" s="199"/>
      <c r="G99" s="200"/>
    </row>
    <row r="100" spans="1:7" ht="10.5" customHeight="1">
      <c r="A100" s="201"/>
      <c r="B100" s="202"/>
      <c r="C100" s="202"/>
      <c r="D100" s="202"/>
      <c r="E100" s="202"/>
      <c r="F100" s="202"/>
      <c r="G100" s="203"/>
    </row>
    <row r="101" ht="12.75"/>
    <row r="102" ht="12.75">
      <c r="A102" s="1" t="s">
        <v>89</v>
      </c>
    </row>
    <row r="103" ht="12.75">
      <c r="A103" s="1"/>
    </row>
    <row r="104" spans="1:3" ht="12.75">
      <c r="A104" s="204" t="s">
        <v>71</v>
      </c>
      <c r="B104" s="153"/>
      <c r="C104" s="86">
        <f>'Erläuterungen Finanzierungsplan'!D72</f>
        <v>0</v>
      </c>
    </row>
    <row r="105" spans="1:3" ht="12.75">
      <c r="A105" s="204" t="s">
        <v>88</v>
      </c>
      <c r="B105" s="153"/>
      <c r="C105" s="102">
        <f>G33+G53+C69+E93</f>
        <v>0</v>
      </c>
    </row>
    <row r="106" spans="1:3" ht="12.75">
      <c r="A106" s="207" t="s">
        <v>66</v>
      </c>
      <c r="B106" s="153"/>
      <c r="C106" s="87">
        <f>C104-C105</f>
        <v>0</v>
      </c>
    </row>
    <row r="107" ht="12.75">
      <c r="A107" s="1"/>
    </row>
    <row r="108" ht="12.75">
      <c r="A108" s="1" t="s">
        <v>157</v>
      </c>
    </row>
    <row r="109" ht="12.75"/>
    <row r="110" spans="1:6" ht="12.75">
      <c r="A110" s="192" t="s">
        <v>90</v>
      </c>
      <c r="B110" s="192"/>
      <c r="C110" s="192"/>
      <c r="D110" s="192"/>
      <c r="E110" s="99" t="s">
        <v>79</v>
      </c>
      <c r="F110" s="48" t="s">
        <v>158</v>
      </c>
    </row>
    <row r="111" spans="1:6" ht="12.75">
      <c r="A111" s="47"/>
      <c r="B111" s="48"/>
      <c r="C111" s="49"/>
      <c r="D111" s="48"/>
      <c r="E111" s="99" t="s">
        <v>80</v>
      </c>
      <c r="F111" s="48"/>
    </row>
    <row r="112" ht="12.75"/>
    <row r="113" spans="1:5" ht="12.75">
      <c r="A113" t="s">
        <v>91</v>
      </c>
      <c r="E113" s="99" t="s">
        <v>79</v>
      </c>
    </row>
    <row r="114" ht="12.75">
      <c r="E114" s="99" t="s">
        <v>80</v>
      </c>
    </row>
    <row r="115" ht="12.75"/>
    <row r="116" ht="12.75">
      <c r="A116" s="1" t="s">
        <v>56</v>
      </c>
    </row>
    <row r="117" ht="12.75"/>
    <row r="118" spans="1:5" ht="12.75">
      <c r="A118" s="178"/>
      <c r="B118" s="186"/>
      <c r="C118" s="10" t="s">
        <v>71</v>
      </c>
      <c r="D118" s="26"/>
      <c r="E118" s="26"/>
    </row>
    <row r="119" spans="1:5" ht="12.75">
      <c r="A119" s="185" t="s">
        <v>59</v>
      </c>
      <c r="B119" s="143"/>
      <c r="C119" s="40">
        <f>'Erläuterungen Finanzierungsplan'!C77</f>
        <v>0</v>
      </c>
      <c r="D119" s="110"/>
      <c r="E119" s="28"/>
    </row>
    <row r="120" spans="1:5" ht="25.5" customHeight="1">
      <c r="A120" s="206" t="s">
        <v>57</v>
      </c>
      <c r="B120" s="143"/>
      <c r="C120" s="40">
        <f>'Erläuterungen Finanzierungsplan'!C78</f>
        <v>0</v>
      </c>
      <c r="D120" s="111"/>
      <c r="E120" s="28"/>
    </row>
    <row r="121" spans="1:5" ht="12.75">
      <c r="A121" s="39" t="s">
        <v>60</v>
      </c>
      <c r="B121" s="3"/>
      <c r="C121" s="40">
        <f>'Erläuterungen Finanzierungsplan'!D79</f>
        <v>0</v>
      </c>
      <c r="D121" s="110"/>
      <c r="E121" s="28"/>
    </row>
    <row r="122" spans="1:5" ht="12.75">
      <c r="A122" s="39" t="s">
        <v>58</v>
      </c>
      <c r="B122" s="3"/>
      <c r="C122" s="40">
        <f>'Erläuterungen Finanzierungsplan'!D80</f>
        <v>0</v>
      </c>
      <c r="D122" s="110"/>
      <c r="E122" s="28"/>
    </row>
    <row r="123" spans="2:5" ht="12.75">
      <c r="B123" s="52" t="s">
        <v>75</v>
      </c>
      <c r="C123" s="16">
        <f>C119+C120+C121+C122</f>
        <v>0</v>
      </c>
      <c r="D123" s="60"/>
      <c r="E123" s="61"/>
    </row>
    <row r="124" spans="2:5" ht="12.75">
      <c r="B124" s="52"/>
      <c r="C124" s="16"/>
      <c r="D124" s="60"/>
      <c r="E124" s="61"/>
    </row>
    <row r="125" spans="1:5" ht="12.75">
      <c r="A125" s="114" t="s">
        <v>154</v>
      </c>
      <c r="B125" s="115"/>
      <c r="C125" s="116"/>
      <c r="D125" s="117"/>
      <c r="E125" s="61"/>
    </row>
    <row r="126" spans="2:5" ht="12.75">
      <c r="B126" s="52"/>
      <c r="C126" s="16"/>
      <c r="D126" s="60"/>
      <c r="E126" s="61"/>
    </row>
    <row r="127" spans="1:28" ht="12.75">
      <c r="A127" s="26"/>
      <c r="B127" s="10" t="s">
        <v>151</v>
      </c>
      <c r="C127" s="10" t="s">
        <v>149</v>
      </c>
      <c r="D127" s="10" t="s">
        <v>150</v>
      </c>
      <c r="E127" s="10" t="s">
        <v>66</v>
      </c>
      <c r="F127" s="26"/>
      <c r="G127" s="10" t="s">
        <v>71</v>
      </c>
      <c r="H127" s="12">
        <f>C123</f>
        <v>0</v>
      </c>
      <c r="AA127" s="43"/>
      <c r="AB127"/>
    </row>
    <row r="128" spans="1:28" ht="12.75">
      <c r="A128" s="10" t="s">
        <v>152</v>
      </c>
      <c r="B128" s="112"/>
      <c r="C128" s="113">
        <v>0</v>
      </c>
      <c r="D128" s="112"/>
      <c r="E128" s="45">
        <f>B128*C128*D128</f>
        <v>0</v>
      </c>
      <c r="F128" s="26"/>
      <c r="G128" s="10" t="s">
        <v>66</v>
      </c>
      <c r="H128" s="45">
        <f>E130</f>
        <v>0</v>
      </c>
      <c r="AA128" s="43"/>
      <c r="AB128"/>
    </row>
    <row r="129" spans="1:28" ht="12.75">
      <c r="A129" s="10" t="s">
        <v>153</v>
      </c>
      <c r="B129" s="112"/>
      <c r="C129" s="113">
        <v>0</v>
      </c>
      <c r="D129" s="112"/>
      <c r="E129" s="45">
        <f>B129*C129*D129</f>
        <v>0</v>
      </c>
      <c r="F129" s="26"/>
      <c r="G129" s="70" t="s">
        <v>67</v>
      </c>
      <c r="H129" s="71">
        <f>H127-H128</f>
        <v>0</v>
      </c>
      <c r="AA129" s="43"/>
      <c r="AB129"/>
    </row>
    <row r="130" spans="4:6" ht="12.75">
      <c r="D130" s="52" t="s">
        <v>75</v>
      </c>
      <c r="E130" s="56">
        <f>SUM(E128:E129)</f>
        <v>0</v>
      </c>
      <c r="F130" s="118"/>
    </row>
    <row r="131" spans="4:6" ht="12.75">
      <c r="D131" s="52"/>
      <c r="E131" s="56"/>
      <c r="F131" s="8"/>
    </row>
    <row r="132" spans="1:7" ht="12.75">
      <c r="A132" s="193" t="s">
        <v>86</v>
      </c>
      <c r="B132" s="194"/>
      <c r="C132" s="58"/>
      <c r="D132" s="58"/>
      <c r="E132" s="58"/>
      <c r="F132" s="58"/>
      <c r="G132" s="58"/>
    </row>
    <row r="133" spans="1:7" ht="12.75">
      <c r="A133" s="195"/>
      <c r="B133" s="196"/>
      <c r="C133" s="196"/>
      <c r="D133" s="196"/>
      <c r="E133" s="196"/>
      <c r="F133" s="196"/>
      <c r="G133" s="197"/>
    </row>
    <row r="134" spans="1:7" ht="12.75">
      <c r="A134" s="198"/>
      <c r="B134" s="199"/>
      <c r="C134" s="199"/>
      <c r="D134" s="199"/>
      <c r="E134" s="199"/>
      <c r="F134" s="199"/>
      <c r="G134" s="200"/>
    </row>
    <row r="135" spans="1:7" ht="12.75">
      <c r="A135" s="198"/>
      <c r="B135" s="199"/>
      <c r="C135" s="199"/>
      <c r="D135" s="199"/>
      <c r="E135" s="199"/>
      <c r="F135" s="199"/>
      <c r="G135" s="200"/>
    </row>
    <row r="136" spans="1:7" ht="12.75">
      <c r="A136" s="198"/>
      <c r="B136" s="199"/>
      <c r="C136" s="199"/>
      <c r="D136" s="199"/>
      <c r="E136" s="199"/>
      <c r="F136" s="199"/>
      <c r="G136" s="200"/>
    </row>
    <row r="137" spans="1:7" ht="12.75">
      <c r="A137" s="201"/>
      <c r="B137" s="202"/>
      <c r="C137" s="202"/>
      <c r="D137" s="202"/>
      <c r="E137" s="202"/>
      <c r="F137" s="202"/>
      <c r="G137" s="203"/>
    </row>
    <row r="138" ht="12.75"/>
    <row r="139" ht="12.75">
      <c r="A139" s="1" t="s">
        <v>24</v>
      </c>
    </row>
    <row r="140" ht="12.75"/>
    <row r="141" spans="1:3" ht="12.75">
      <c r="A141" s="204" t="s">
        <v>71</v>
      </c>
      <c r="B141" s="153"/>
      <c r="C141" s="86">
        <f>'Erläuterungen Finanzierungsplan'!C91</f>
        <v>0</v>
      </c>
    </row>
    <row r="142" spans="1:3" ht="12.75">
      <c r="A142" s="204" t="s">
        <v>88</v>
      </c>
      <c r="B142" s="153"/>
      <c r="C142" s="102">
        <v>0</v>
      </c>
    </row>
    <row r="143" spans="1:3" ht="12.75">
      <c r="A143" s="207" t="s">
        <v>66</v>
      </c>
      <c r="B143" s="153"/>
      <c r="C143" s="87">
        <f>C141-C142</f>
        <v>0</v>
      </c>
    </row>
    <row r="144" ht="12.75"/>
    <row r="145" spans="1:6" ht="12.75">
      <c r="A145" s="192" t="s">
        <v>78</v>
      </c>
      <c r="B145" s="192"/>
      <c r="C145" s="192"/>
      <c r="D145" s="192"/>
      <c r="E145" s="99" t="s">
        <v>79</v>
      </c>
      <c r="F145" s="48" t="s">
        <v>158</v>
      </c>
    </row>
    <row r="146" spans="1:5" ht="12.75">
      <c r="A146" s="47"/>
      <c r="B146" s="48"/>
      <c r="C146" s="49"/>
      <c r="D146" s="48"/>
      <c r="E146" s="99" t="s">
        <v>80</v>
      </c>
    </row>
    <row r="147" ht="12.75"/>
    <row r="148" spans="1:7" ht="12.75">
      <c r="A148" s="193" t="s">
        <v>86</v>
      </c>
      <c r="B148" s="194"/>
      <c r="C148" s="58"/>
      <c r="D148" s="58"/>
      <c r="E148" s="58"/>
      <c r="F148" s="58"/>
      <c r="G148" s="58"/>
    </row>
    <row r="149" spans="1:7" ht="12.75">
      <c r="A149" s="195"/>
      <c r="B149" s="196"/>
      <c r="C149" s="196"/>
      <c r="D149" s="196"/>
      <c r="E149" s="196"/>
      <c r="F149" s="196"/>
      <c r="G149" s="197"/>
    </row>
    <row r="150" spans="1:7" ht="12.75">
      <c r="A150" s="198"/>
      <c r="B150" s="199"/>
      <c r="C150" s="199"/>
      <c r="D150" s="199"/>
      <c r="E150" s="199"/>
      <c r="F150" s="199"/>
      <c r="G150" s="200"/>
    </row>
    <row r="151" spans="1:7" ht="12.75">
      <c r="A151" s="198"/>
      <c r="B151" s="199"/>
      <c r="C151" s="199"/>
      <c r="D151" s="199"/>
      <c r="E151" s="199"/>
      <c r="F151" s="199"/>
      <c r="G151" s="200"/>
    </row>
    <row r="152" spans="1:7" ht="12.75">
      <c r="A152" s="198"/>
      <c r="B152" s="199"/>
      <c r="C152" s="199"/>
      <c r="D152" s="199"/>
      <c r="E152" s="199"/>
      <c r="F152" s="199"/>
      <c r="G152" s="200"/>
    </row>
    <row r="153" spans="1:7" ht="12.75">
      <c r="A153" s="201"/>
      <c r="B153" s="202"/>
      <c r="C153" s="202"/>
      <c r="D153" s="202"/>
      <c r="E153" s="202"/>
      <c r="F153" s="202"/>
      <c r="G153" s="203"/>
    </row>
    <row r="154" ht="12.75"/>
    <row r="155" ht="12.75">
      <c r="A155" s="1" t="s">
        <v>25</v>
      </c>
    </row>
    <row r="156" ht="12.75"/>
    <row r="157" spans="1:31" ht="12.75">
      <c r="A157" s="171" t="s">
        <v>46</v>
      </c>
      <c r="B157" s="171"/>
      <c r="C157" s="171"/>
      <c r="D157" s="10" t="s">
        <v>71</v>
      </c>
      <c r="E157" s="10" t="s">
        <v>67</v>
      </c>
      <c r="F157" s="10" t="s">
        <v>66</v>
      </c>
      <c r="AB157"/>
      <c r="AE157" s="43"/>
    </row>
    <row r="158" spans="1:31" ht="12.75">
      <c r="A158" s="205">
        <f>'Erläuterungen Finanzierungsplan'!A96:D96</f>
        <v>0</v>
      </c>
      <c r="B158" s="205"/>
      <c r="C158" s="205"/>
      <c r="D158" s="12">
        <f>'Erläuterungen Finanzierungsplan'!E96</f>
        <v>0</v>
      </c>
      <c r="E158" s="101">
        <v>0</v>
      </c>
      <c r="F158" s="12">
        <f>D158-E158</f>
        <v>0</v>
      </c>
      <c r="AB158"/>
      <c r="AE158" s="43"/>
    </row>
    <row r="159" spans="1:31" ht="12.75">
      <c r="A159" s="205">
        <f>'Erläuterungen Finanzierungsplan'!A97:D97</f>
        <v>0</v>
      </c>
      <c r="B159" s="205"/>
      <c r="C159" s="205"/>
      <c r="D159" s="12">
        <f>'Erläuterungen Finanzierungsplan'!E97</f>
        <v>0</v>
      </c>
      <c r="E159" s="101">
        <v>0</v>
      </c>
      <c r="F159" s="12">
        <f>D159-E159</f>
        <v>0</v>
      </c>
      <c r="AB159"/>
      <c r="AE159" s="43"/>
    </row>
    <row r="160" spans="1:31" ht="12.75">
      <c r="A160" s="205">
        <f>'Erläuterungen Finanzierungsplan'!A98:D98</f>
        <v>0</v>
      </c>
      <c r="B160" s="205"/>
      <c r="C160" s="205"/>
      <c r="D160" s="12">
        <f>'Erläuterungen Finanzierungsplan'!E98</f>
        <v>0</v>
      </c>
      <c r="E160" s="101">
        <v>0</v>
      </c>
      <c r="F160" s="12">
        <f>D160-E160</f>
        <v>0</v>
      </c>
      <c r="AB160"/>
      <c r="AE160" s="43"/>
    </row>
    <row r="161" spans="1:31" ht="12.75">
      <c r="A161" s="205">
        <f>'Erläuterungen Finanzierungsplan'!A99:D99</f>
        <v>0</v>
      </c>
      <c r="B161" s="205"/>
      <c r="C161" s="205"/>
      <c r="D161" s="12">
        <f>'Erläuterungen Finanzierungsplan'!E99</f>
        <v>0</v>
      </c>
      <c r="E161" s="101">
        <v>0</v>
      </c>
      <c r="F161" s="12">
        <f>D161-E161</f>
        <v>0</v>
      </c>
      <c r="AB161"/>
      <c r="AE161" s="43"/>
    </row>
    <row r="162" spans="1:31" ht="12.75">
      <c r="A162" s="205">
        <f>'Erläuterungen Finanzierungsplan'!A100:D100</f>
        <v>0</v>
      </c>
      <c r="B162" s="205"/>
      <c r="C162" s="205"/>
      <c r="D162" s="12">
        <f>'Erläuterungen Finanzierungsplan'!E100</f>
        <v>0</v>
      </c>
      <c r="E162" s="101">
        <v>0</v>
      </c>
      <c r="F162" s="12">
        <f>D162-E162</f>
        <v>0</v>
      </c>
      <c r="AB162"/>
      <c r="AE162" s="43"/>
    </row>
    <row r="163" spans="4:29" ht="12.75">
      <c r="D163" s="16">
        <f>SUM(B158:B162)</f>
        <v>0</v>
      </c>
      <c r="E163" s="60">
        <f>SUM(C158:C162)</f>
        <v>0</v>
      </c>
      <c r="F163" s="61">
        <f>SUM(F158:F162)</f>
        <v>0</v>
      </c>
      <c r="AB163"/>
      <c r="AC163" s="43"/>
    </row>
    <row r="164" ht="12.75"/>
    <row r="165" spans="1:7" ht="12.75">
      <c r="A165" s="193" t="s">
        <v>86</v>
      </c>
      <c r="B165" s="194"/>
      <c r="C165" s="58"/>
      <c r="D165" s="58"/>
      <c r="E165" s="58"/>
      <c r="F165" s="58"/>
      <c r="G165" s="58"/>
    </row>
    <row r="166" spans="1:7" ht="12.75">
      <c r="A166" s="195"/>
      <c r="B166" s="196"/>
      <c r="C166" s="196"/>
      <c r="D166" s="196"/>
      <c r="E166" s="196"/>
      <c r="F166" s="196"/>
      <c r="G166" s="197"/>
    </row>
    <row r="167" spans="1:7" ht="12.75">
      <c r="A167" s="198"/>
      <c r="B167" s="199"/>
      <c r="C167" s="199"/>
      <c r="D167" s="199"/>
      <c r="E167" s="199"/>
      <c r="F167" s="199"/>
      <c r="G167" s="200"/>
    </row>
    <row r="168" spans="1:7" ht="12.75">
      <c r="A168" s="198"/>
      <c r="B168" s="199"/>
      <c r="C168" s="199"/>
      <c r="D168" s="199"/>
      <c r="E168" s="199"/>
      <c r="F168" s="199"/>
      <c r="G168" s="200"/>
    </row>
    <row r="169" spans="1:7" ht="12.75">
      <c r="A169" s="198"/>
      <c r="B169" s="199"/>
      <c r="C169" s="199"/>
      <c r="D169" s="199"/>
      <c r="E169" s="199"/>
      <c r="F169" s="199"/>
      <c r="G169" s="200"/>
    </row>
    <row r="170" spans="1:7" ht="12.75">
      <c r="A170" s="201"/>
      <c r="B170" s="202"/>
      <c r="C170" s="202"/>
      <c r="D170" s="202"/>
      <c r="E170" s="202"/>
      <c r="F170" s="202"/>
      <c r="G170" s="203"/>
    </row>
    <row r="171" ht="12.75"/>
    <row r="172" ht="12.75">
      <c r="A172" s="1" t="s">
        <v>26</v>
      </c>
    </row>
    <row r="173" ht="12.75"/>
    <row r="174" spans="1:3" ht="12.75">
      <c r="A174" s="10" t="s">
        <v>71</v>
      </c>
      <c r="B174" s="10" t="s">
        <v>67</v>
      </c>
      <c r="C174" s="10" t="s">
        <v>66</v>
      </c>
    </row>
    <row r="175" spans="1:3" ht="12.75">
      <c r="A175" s="12">
        <f>'Erläuterungen Finanzierungsplan'!F106</f>
        <v>0</v>
      </c>
      <c r="B175" s="101">
        <v>0</v>
      </c>
      <c r="C175" s="12">
        <f>A175-B175</f>
        <v>0</v>
      </c>
    </row>
    <row r="176" spans="1:3" ht="12.75">
      <c r="A176" s="16">
        <f>SUM(A175:A175)</f>
        <v>0</v>
      </c>
      <c r="B176" s="60">
        <f>SUM(B175:B175)</f>
        <v>0</v>
      </c>
      <c r="C176" s="61">
        <f>SUM(C175:C175)</f>
        <v>0</v>
      </c>
    </row>
    <row r="177" ht="12.75"/>
    <row r="178" spans="1:7" ht="12.75">
      <c r="A178" s="193" t="s">
        <v>86</v>
      </c>
      <c r="B178" s="194"/>
      <c r="C178" s="58"/>
      <c r="D178" s="58"/>
      <c r="E178" s="58"/>
      <c r="F178" s="58"/>
      <c r="G178" s="58"/>
    </row>
    <row r="179" spans="1:7" ht="12.75">
      <c r="A179" s="195"/>
      <c r="B179" s="196"/>
      <c r="C179" s="196"/>
      <c r="D179" s="196"/>
      <c r="E179" s="196"/>
      <c r="F179" s="196"/>
      <c r="G179" s="197"/>
    </row>
    <row r="180" spans="1:7" ht="12.75">
      <c r="A180" s="198"/>
      <c r="B180" s="199"/>
      <c r="C180" s="199"/>
      <c r="D180" s="199"/>
      <c r="E180" s="199"/>
      <c r="F180" s="199"/>
      <c r="G180" s="200"/>
    </row>
    <row r="181" spans="1:7" ht="12.75">
      <c r="A181" s="198"/>
      <c r="B181" s="199"/>
      <c r="C181" s="199"/>
      <c r="D181" s="199"/>
      <c r="E181" s="199"/>
      <c r="F181" s="199"/>
      <c r="G181" s="200"/>
    </row>
    <row r="182" spans="1:7" ht="12.75">
      <c r="A182" s="198"/>
      <c r="B182" s="199"/>
      <c r="C182" s="199"/>
      <c r="D182" s="199"/>
      <c r="E182" s="199"/>
      <c r="F182" s="199"/>
      <c r="G182" s="200"/>
    </row>
    <row r="183" spans="1:7" ht="12.75">
      <c r="A183" s="201"/>
      <c r="B183" s="202"/>
      <c r="C183" s="202"/>
      <c r="D183" s="202"/>
      <c r="E183" s="202"/>
      <c r="F183" s="202"/>
      <c r="G183" s="203"/>
    </row>
    <row r="184" ht="12.75"/>
    <row r="185" ht="12.75">
      <c r="A185" s="1" t="s">
        <v>92</v>
      </c>
    </row>
    <row r="186" ht="12.75">
      <c r="A186" s="1"/>
    </row>
    <row r="187" spans="1:3" ht="12.75">
      <c r="A187" s="204" t="s">
        <v>71</v>
      </c>
      <c r="B187" s="153"/>
      <c r="C187" s="86">
        <f>'Erläuterungen Finanzierungsplan'!D109</f>
        <v>0</v>
      </c>
    </row>
    <row r="188" spans="1:3" ht="12.75">
      <c r="A188" s="204" t="s">
        <v>88</v>
      </c>
      <c r="B188" s="153"/>
      <c r="C188" s="102">
        <f>H129+C142+E163+B176</f>
        <v>0</v>
      </c>
    </row>
    <row r="189" spans="1:3" ht="12.75">
      <c r="A189" s="207" t="s">
        <v>66</v>
      </c>
      <c r="B189" s="153"/>
      <c r="C189" s="87">
        <f>C187-C188</f>
        <v>0</v>
      </c>
    </row>
    <row r="190" ht="12.75"/>
    <row r="191" ht="12.75">
      <c r="A191" s="1" t="s">
        <v>28</v>
      </c>
    </row>
    <row r="192" ht="12.75"/>
    <row r="193" spans="1:5" ht="12.75">
      <c r="A193" s="9" t="s">
        <v>29</v>
      </c>
      <c r="B193" s="9"/>
      <c r="C193" s="22" t="s">
        <v>71</v>
      </c>
      <c r="D193" s="10" t="s">
        <v>88</v>
      </c>
      <c r="E193" s="10" t="s">
        <v>66</v>
      </c>
    </row>
    <row r="194" spans="1:5" ht="12.75">
      <c r="A194" s="220">
        <f>'Erläuterungen Finanzierungsplan'!A114:C114</f>
        <v>0</v>
      </c>
      <c r="B194" s="221"/>
      <c r="C194" s="24">
        <f>'Erläuterungen Finanzierungsplan'!C114</f>
        <v>0</v>
      </c>
      <c r="D194" s="103">
        <v>0</v>
      </c>
      <c r="E194" s="12">
        <f aca="true" t="shared" si="5" ref="E194:E203">C194-D194</f>
        <v>0</v>
      </c>
    </row>
    <row r="195" spans="1:5" ht="12.75">
      <c r="A195" s="220">
        <f>'Erläuterungen Finanzierungsplan'!A115:C115</f>
        <v>0</v>
      </c>
      <c r="B195" s="221"/>
      <c r="C195" s="24">
        <f>'Erläuterungen Finanzierungsplan'!C115</f>
        <v>0</v>
      </c>
      <c r="D195" s="103">
        <v>0</v>
      </c>
      <c r="E195" s="12">
        <f t="shared" si="5"/>
        <v>0</v>
      </c>
    </row>
    <row r="196" spans="1:5" ht="12.75">
      <c r="A196" s="220">
        <f>'Erläuterungen Finanzierungsplan'!A116:D116</f>
        <v>0</v>
      </c>
      <c r="B196" s="221"/>
      <c r="C196" s="24">
        <f>'Erläuterungen Finanzierungsplan'!C116</f>
        <v>0</v>
      </c>
      <c r="D196" s="103">
        <v>0</v>
      </c>
      <c r="E196" s="12">
        <f t="shared" si="5"/>
        <v>0</v>
      </c>
    </row>
    <row r="197" spans="1:5" ht="12.75">
      <c r="A197" s="220">
        <f>'Erläuterungen Finanzierungsplan'!A117:D117</f>
        <v>0</v>
      </c>
      <c r="B197" s="221"/>
      <c r="C197" s="24">
        <f>'Erläuterungen Finanzierungsplan'!C117</f>
        <v>0</v>
      </c>
      <c r="D197" s="103">
        <v>0</v>
      </c>
      <c r="E197" s="12">
        <f t="shared" si="5"/>
        <v>0</v>
      </c>
    </row>
    <row r="198" spans="1:5" ht="12.75">
      <c r="A198" s="220">
        <f>'Erläuterungen Finanzierungsplan'!A118:D118</f>
        <v>0</v>
      </c>
      <c r="B198" s="221"/>
      <c r="C198" s="24">
        <f>'Erläuterungen Finanzierungsplan'!C118</f>
        <v>0</v>
      </c>
      <c r="D198" s="103">
        <v>0</v>
      </c>
      <c r="E198" s="12">
        <f t="shared" si="5"/>
        <v>0</v>
      </c>
    </row>
    <row r="199" spans="1:5" ht="12.75">
      <c r="A199" s="220">
        <f>'Erläuterungen Finanzierungsplan'!A119:D119</f>
        <v>0</v>
      </c>
      <c r="B199" s="221"/>
      <c r="C199" s="24">
        <f>'Erläuterungen Finanzierungsplan'!C119</f>
        <v>0</v>
      </c>
      <c r="D199" s="103">
        <v>0</v>
      </c>
      <c r="E199" s="12">
        <f t="shared" si="5"/>
        <v>0</v>
      </c>
    </row>
    <row r="200" spans="1:5" ht="12.75">
      <c r="A200" s="220">
        <f>'Erläuterungen Finanzierungsplan'!A120:D120</f>
        <v>0</v>
      </c>
      <c r="B200" s="221"/>
      <c r="C200" s="24">
        <f>'Erläuterungen Finanzierungsplan'!C120</f>
        <v>0</v>
      </c>
      <c r="D200" s="103">
        <v>0</v>
      </c>
      <c r="E200" s="12">
        <f t="shared" si="5"/>
        <v>0</v>
      </c>
    </row>
    <row r="201" spans="1:5" ht="12.75">
      <c r="A201" s="220">
        <f>'Erläuterungen Finanzierungsplan'!A121:D121</f>
        <v>0</v>
      </c>
      <c r="B201" s="221"/>
      <c r="C201" s="24">
        <f>'Erläuterungen Finanzierungsplan'!C121</f>
        <v>0</v>
      </c>
      <c r="D201" s="103">
        <v>0</v>
      </c>
      <c r="E201" s="12">
        <f t="shared" si="5"/>
        <v>0</v>
      </c>
    </row>
    <row r="202" spans="1:5" ht="12.75">
      <c r="A202" s="220">
        <f>'Erläuterungen Finanzierungsplan'!A122:D122</f>
        <v>0</v>
      </c>
      <c r="B202" s="221"/>
      <c r="C202" s="24">
        <f>'Erläuterungen Finanzierungsplan'!C122</f>
        <v>0</v>
      </c>
      <c r="D202" s="103">
        <v>0</v>
      </c>
      <c r="E202" s="12">
        <f t="shared" si="5"/>
        <v>0</v>
      </c>
    </row>
    <row r="203" spans="1:5" ht="12.75">
      <c r="A203" s="220">
        <f>'Erläuterungen Finanzierungsplan'!A123:D123</f>
        <v>0</v>
      </c>
      <c r="B203" s="221"/>
      <c r="C203" s="24">
        <f>'Erläuterungen Finanzierungsplan'!D123</f>
        <v>0</v>
      </c>
      <c r="D203" s="103">
        <v>0</v>
      </c>
      <c r="E203" s="12">
        <f t="shared" si="5"/>
        <v>0</v>
      </c>
    </row>
    <row r="204" spans="1:5" ht="12.75">
      <c r="A204" s="19"/>
      <c r="B204" s="52" t="s">
        <v>75</v>
      </c>
      <c r="C204" s="16">
        <f>C194+C195+C196+C197+C198+C199+C200+C201+C202+C203</f>
        <v>0</v>
      </c>
      <c r="D204" s="61">
        <f>SUM(D194:D203)</f>
        <v>0</v>
      </c>
      <c r="E204" s="61">
        <f>SUM(E194:E203)</f>
        <v>0</v>
      </c>
    </row>
    <row r="205" ht="12.75"/>
    <row r="206" spans="1:7" ht="12.75">
      <c r="A206" s="193" t="s">
        <v>86</v>
      </c>
      <c r="B206" s="194"/>
      <c r="C206" s="58"/>
      <c r="D206" s="58"/>
      <c r="E206" s="58"/>
      <c r="F206" s="58"/>
      <c r="G206" s="58"/>
    </row>
    <row r="207" spans="1:7" ht="12.75">
      <c r="A207" s="195" t="s">
        <v>168</v>
      </c>
      <c r="B207" s="196"/>
      <c r="C207" s="196"/>
      <c r="D207" s="196"/>
      <c r="E207" s="196"/>
      <c r="F207" s="196"/>
      <c r="G207" s="197"/>
    </row>
    <row r="208" spans="1:7" ht="12.75">
      <c r="A208" s="198"/>
      <c r="B208" s="199"/>
      <c r="C208" s="199"/>
      <c r="D208" s="199"/>
      <c r="E208" s="199"/>
      <c r="F208" s="199"/>
      <c r="G208" s="200"/>
    </row>
    <row r="209" spans="1:7" ht="12.75">
      <c r="A209" s="198"/>
      <c r="B209" s="199"/>
      <c r="C209" s="199"/>
      <c r="D209" s="199"/>
      <c r="E209" s="199"/>
      <c r="F209" s="199"/>
      <c r="G209" s="200"/>
    </row>
    <row r="210" spans="1:7" ht="12.75">
      <c r="A210" s="198"/>
      <c r="B210" s="199"/>
      <c r="C210" s="199"/>
      <c r="D210" s="199"/>
      <c r="E210" s="199"/>
      <c r="F210" s="199"/>
      <c r="G210" s="200"/>
    </row>
    <row r="211" spans="1:7" ht="12.75">
      <c r="A211" s="201"/>
      <c r="B211" s="202"/>
      <c r="C211" s="202"/>
      <c r="D211" s="202"/>
      <c r="E211" s="202"/>
      <c r="F211" s="202"/>
      <c r="G211" s="203"/>
    </row>
    <row r="212" ht="12.75"/>
    <row r="213" spans="1:3" ht="12.75">
      <c r="A213" s="23" t="s">
        <v>30</v>
      </c>
      <c r="B213" s="19"/>
      <c r="C213" s="16"/>
    </row>
    <row r="214" spans="1:3" ht="12.75">
      <c r="A214" s="19"/>
      <c r="B214" s="19"/>
      <c r="C214" s="16"/>
    </row>
    <row r="215" spans="1:5" ht="12.75">
      <c r="A215" s="9" t="s">
        <v>31</v>
      </c>
      <c r="B215" s="9"/>
      <c r="C215" s="22" t="s">
        <v>23</v>
      </c>
      <c r="D215" s="10" t="s">
        <v>88</v>
      </c>
      <c r="E215" s="10" t="s">
        <v>66</v>
      </c>
    </row>
    <row r="216" spans="1:5" ht="12.75">
      <c r="A216" s="220">
        <f>'Erläuterungen Finanzierungsplan'!A129:B129</f>
        <v>0</v>
      </c>
      <c r="B216" s="221"/>
      <c r="C216" s="24">
        <f>'Erläuterungen Finanzierungsplan'!C129</f>
        <v>0</v>
      </c>
      <c r="D216" s="103">
        <v>0</v>
      </c>
      <c r="E216" s="45">
        <f>C216-D216</f>
        <v>0</v>
      </c>
    </row>
    <row r="217" spans="1:5" ht="12.75">
      <c r="A217" s="220">
        <f>'Erläuterungen Finanzierungsplan'!A130:B130</f>
        <v>0</v>
      </c>
      <c r="B217" s="221"/>
      <c r="C217" s="24">
        <f>'Erläuterungen Finanzierungsplan'!C130</f>
        <v>0</v>
      </c>
      <c r="D217" s="103">
        <v>0</v>
      </c>
      <c r="E217" s="45">
        <f aca="true" t="shared" si="6" ref="E217:E225">C217-D217</f>
        <v>0</v>
      </c>
    </row>
    <row r="218" spans="1:5" ht="12.75">
      <c r="A218" s="220">
        <f>'Erläuterungen Finanzierungsplan'!A131:B131</f>
        <v>0</v>
      </c>
      <c r="B218" s="221"/>
      <c r="C218" s="24">
        <f>'Erläuterungen Finanzierungsplan'!D131</f>
        <v>0</v>
      </c>
      <c r="D218" s="103">
        <v>0</v>
      </c>
      <c r="E218" s="45">
        <f t="shared" si="6"/>
        <v>0</v>
      </c>
    </row>
    <row r="219" spans="1:5" ht="12.75">
      <c r="A219" s="220">
        <f>'Erläuterungen Finanzierungsplan'!A132:B132</f>
        <v>0</v>
      </c>
      <c r="B219" s="221"/>
      <c r="C219" s="24">
        <f>'Erläuterungen Finanzierungsplan'!D132</f>
        <v>0</v>
      </c>
      <c r="D219" s="103">
        <v>0</v>
      </c>
      <c r="E219" s="45">
        <f t="shared" si="6"/>
        <v>0</v>
      </c>
    </row>
    <row r="220" spans="1:5" ht="12.75">
      <c r="A220" s="220">
        <f>'Erläuterungen Finanzierungsplan'!A133:B133</f>
        <v>0</v>
      </c>
      <c r="B220" s="221"/>
      <c r="C220" s="24">
        <f>'Erläuterungen Finanzierungsplan'!D133</f>
        <v>0</v>
      </c>
      <c r="D220" s="103">
        <v>0</v>
      </c>
      <c r="E220" s="45">
        <f t="shared" si="6"/>
        <v>0</v>
      </c>
    </row>
    <row r="221" spans="1:5" ht="12.75">
      <c r="A221" s="220">
        <f>'Erläuterungen Finanzierungsplan'!A134:B134</f>
        <v>0</v>
      </c>
      <c r="B221" s="221"/>
      <c r="C221" s="24">
        <f>'Erläuterungen Finanzierungsplan'!D134</f>
        <v>0</v>
      </c>
      <c r="D221" s="103">
        <v>0</v>
      </c>
      <c r="E221" s="45">
        <f t="shared" si="6"/>
        <v>0</v>
      </c>
    </row>
    <row r="222" spans="1:5" ht="12.75">
      <c r="A222" s="220">
        <f>'Erläuterungen Finanzierungsplan'!A135:B135</f>
        <v>0</v>
      </c>
      <c r="B222" s="221"/>
      <c r="C222" s="24">
        <f>'Erläuterungen Finanzierungsplan'!D135</f>
        <v>0</v>
      </c>
      <c r="D222" s="103">
        <v>0</v>
      </c>
      <c r="E222" s="45">
        <f t="shared" si="6"/>
        <v>0</v>
      </c>
    </row>
    <row r="223" spans="1:5" ht="12.75">
      <c r="A223" s="220">
        <f>'Erläuterungen Finanzierungsplan'!A136:B136</f>
        <v>0</v>
      </c>
      <c r="B223" s="221"/>
      <c r="C223" s="24">
        <f>'Erläuterungen Finanzierungsplan'!D136</f>
        <v>0</v>
      </c>
      <c r="D223" s="103">
        <v>0</v>
      </c>
      <c r="E223" s="45">
        <f t="shared" si="6"/>
        <v>0</v>
      </c>
    </row>
    <row r="224" spans="1:5" ht="12.75">
      <c r="A224" s="220">
        <f>'Erläuterungen Finanzierungsplan'!A137:B137</f>
        <v>0</v>
      </c>
      <c r="B224" s="221"/>
      <c r="C224" s="24">
        <f>'Erläuterungen Finanzierungsplan'!D137</f>
        <v>0</v>
      </c>
      <c r="D224" s="103">
        <v>0</v>
      </c>
      <c r="E224" s="45">
        <f t="shared" si="6"/>
        <v>0</v>
      </c>
    </row>
    <row r="225" spans="1:5" ht="12.75">
      <c r="A225" s="220">
        <f>'Erläuterungen Finanzierungsplan'!A138:B138</f>
        <v>0</v>
      </c>
      <c r="B225" s="221"/>
      <c r="C225" s="24">
        <f>'Erläuterungen Finanzierungsplan'!D138</f>
        <v>0</v>
      </c>
      <c r="D225" s="103">
        <v>0</v>
      </c>
      <c r="E225" s="45">
        <f t="shared" si="6"/>
        <v>0</v>
      </c>
    </row>
    <row r="226" spans="1:5" ht="12.75">
      <c r="A226" s="19"/>
      <c r="B226" s="52" t="s">
        <v>75</v>
      </c>
      <c r="C226" s="56">
        <f>C216+C217+C218+C219+C220+C221+C222+C223+C224+C225</f>
        <v>0</v>
      </c>
      <c r="D226" s="56">
        <f>SUM(D216:D225)</f>
        <v>0</v>
      </c>
      <c r="E226" s="56">
        <f>SUM(E216:E225)</f>
        <v>0</v>
      </c>
    </row>
    <row r="227" ht="12.75"/>
    <row r="228" spans="1:7" ht="12.75">
      <c r="A228" s="193" t="s">
        <v>86</v>
      </c>
      <c r="B228" s="194"/>
      <c r="C228" s="58"/>
      <c r="D228" s="58"/>
      <c r="E228" s="58"/>
      <c r="F228" s="58"/>
      <c r="G228" s="58"/>
    </row>
    <row r="229" spans="1:7" ht="12.75">
      <c r="A229" s="195"/>
      <c r="B229" s="196"/>
      <c r="C229" s="196"/>
      <c r="D229" s="196"/>
      <c r="E229" s="196"/>
      <c r="F229" s="196"/>
      <c r="G229" s="197"/>
    </row>
    <row r="230" spans="1:7" ht="12.75">
      <c r="A230" s="198"/>
      <c r="B230" s="199"/>
      <c r="C230" s="199"/>
      <c r="D230" s="199"/>
      <c r="E230" s="199"/>
      <c r="F230" s="199"/>
      <c r="G230" s="200"/>
    </row>
    <row r="231" spans="1:7" ht="12.75">
      <c r="A231" s="198"/>
      <c r="B231" s="199"/>
      <c r="C231" s="199"/>
      <c r="D231" s="199"/>
      <c r="E231" s="199"/>
      <c r="F231" s="199"/>
      <c r="G231" s="200"/>
    </row>
    <row r="232" spans="1:7" ht="12.75">
      <c r="A232" s="198"/>
      <c r="B232" s="199"/>
      <c r="C232" s="199"/>
      <c r="D232" s="199"/>
      <c r="E232" s="199"/>
      <c r="F232" s="199"/>
      <c r="G232" s="200"/>
    </row>
    <row r="233" spans="1:7" ht="12.75">
      <c r="A233" s="201"/>
      <c r="B233" s="202"/>
      <c r="C233" s="202"/>
      <c r="D233" s="202"/>
      <c r="E233" s="202"/>
      <c r="F233" s="202"/>
      <c r="G233" s="203"/>
    </row>
    <row r="234" ht="12.75"/>
    <row r="235" ht="12.75">
      <c r="A235" s="1" t="s">
        <v>37</v>
      </c>
    </row>
    <row r="236" ht="12.75"/>
    <row r="237" spans="1:9" ht="32.25" customHeight="1">
      <c r="A237" s="34" t="s">
        <v>33</v>
      </c>
      <c r="B237" s="34" t="s">
        <v>93</v>
      </c>
      <c r="C237" s="63" t="s">
        <v>156</v>
      </c>
      <c r="D237" s="34" t="s">
        <v>39</v>
      </c>
      <c r="E237" s="34" t="s">
        <v>94</v>
      </c>
      <c r="F237" s="34" t="s">
        <v>36</v>
      </c>
      <c r="G237" s="34" t="s">
        <v>4</v>
      </c>
      <c r="H237" s="34" t="s">
        <v>67</v>
      </c>
      <c r="I237" s="34" t="s">
        <v>66</v>
      </c>
    </row>
    <row r="238" spans="1:9" ht="12.75">
      <c r="A238" s="11">
        <f>'Ausgabenposition 3.3'!A4</f>
        <v>0</v>
      </c>
      <c r="B238" s="119">
        <f>'Ausgabenposition 3.3'!B4</f>
        <v>0</v>
      </c>
      <c r="C238" s="15">
        <f>'Ausgabenposition 3.3'!C4</f>
        <v>0</v>
      </c>
      <c r="D238" s="11">
        <f>'Ausgabenposition 3.3'!D4</f>
        <v>0</v>
      </c>
      <c r="E238" s="12">
        <f>'Ausgabenposition 3.3'!E4</f>
        <v>0</v>
      </c>
      <c r="F238" s="12">
        <f>'Ausgabenposition 3.3'!F4</f>
        <v>0</v>
      </c>
      <c r="G238" s="12">
        <f>'Ausgabenposition 3.3'!G4</f>
        <v>0</v>
      </c>
      <c r="H238" s="103">
        <v>0</v>
      </c>
      <c r="I238" s="12">
        <f>G238-H238</f>
        <v>0</v>
      </c>
    </row>
    <row r="239" spans="1:9" ht="12.75">
      <c r="A239" s="11">
        <f>'Ausgabenposition 3.3'!A5</f>
        <v>0</v>
      </c>
      <c r="B239" s="119">
        <f>'Ausgabenposition 3.3'!B5</f>
        <v>0</v>
      </c>
      <c r="C239" s="15">
        <f>'Ausgabenposition 3.3'!C5</f>
        <v>0</v>
      </c>
      <c r="D239" s="11">
        <f>'Ausgabenposition 3.3'!D5</f>
        <v>0</v>
      </c>
      <c r="E239" s="12">
        <f>'Ausgabenposition 3.3'!E5</f>
        <v>0</v>
      </c>
      <c r="F239" s="12">
        <f>'Ausgabenposition 3.3'!F5</f>
        <v>0</v>
      </c>
      <c r="G239" s="12">
        <f>'Ausgabenposition 3.3'!G5</f>
        <v>0</v>
      </c>
      <c r="H239" s="103">
        <v>0</v>
      </c>
      <c r="I239" s="12">
        <f aca="true" t="shared" si="7" ref="I239:I263">G239-H239</f>
        <v>0</v>
      </c>
    </row>
    <row r="240" spans="1:9" ht="12.75">
      <c r="A240" s="11">
        <f>'Ausgabenposition 3.3'!A6</f>
        <v>0</v>
      </c>
      <c r="B240" s="119">
        <f>'Ausgabenposition 3.3'!B6</f>
        <v>0</v>
      </c>
      <c r="C240" s="15">
        <f>'Ausgabenposition 3.3'!C6</f>
        <v>0</v>
      </c>
      <c r="D240" s="11">
        <f>'Ausgabenposition 3.3'!D6</f>
        <v>0</v>
      </c>
      <c r="E240" s="12">
        <f>'Ausgabenposition 3.3'!E6</f>
        <v>0</v>
      </c>
      <c r="F240" s="12">
        <f>'Ausgabenposition 3.3'!F6</f>
        <v>0</v>
      </c>
      <c r="G240" s="12">
        <f>'Ausgabenposition 3.3'!G6</f>
        <v>0</v>
      </c>
      <c r="H240" s="103">
        <v>0</v>
      </c>
      <c r="I240" s="12">
        <f t="shared" si="7"/>
        <v>0</v>
      </c>
    </row>
    <row r="241" spans="1:9" ht="12.75">
      <c r="A241" s="11">
        <f>'Ausgabenposition 3.3'!A7</f>
        <v>0</v>
      </c>
      <c r="B241" s="119">
        <f>'Ausgabenposition 3.3'!B7</f>
        <v>0</v>
      </c>
      <c r="C241" s="15">
        <f>'Ausgabenposition 3.3'!C7</f>
        <v>0</v>
      </c>
      <c r="D241" s="11">
        <f>'Ausgabenposition 3.3'!D7</f>
        <v>0</v>
      </c>
      <c r="E241" s="12">
        <f>'Ausgabenposition 3.3'!E7</f>
        <v>0</v>
      </c>
      <c r="F241" s="12">
        <f>'Ausgabenposition 3.3'!F7</f>
        <v>0</v>
      </c>
      <c r="G241" s="12">
        <f>'Ausgabenposition 3.3'!G7</f>
        <v>0</v>
      </c>
      <c r="H241" s="103">
        <v>0</v>
      </c>
      <c r="I241" s="12">
        <f t="shared" si="7"/>
        <v>0</v>
      </c>
    </row>
    <row r="242" spans="1:9" ht="12.75">
      <c r="A242" s="11">
        <f>'Ausgabenposition 3.3'!A8</f>
        <v>0</v>
      </c>
      <c r="B242" s="119">
        <f>'Ausgabenposition 3.3'!B8</f>
        <v>0</v>
      </c>
      <c r="C242" s="15">
        <f>'Ausgabenposition 3.3'!C8</f>
        <v>0</v>
      </c>
      <c r="D242" s="11">
        <f>'Ausgabenposition 3.3'!D8</f>
        <v>0</v>
      </c>
      <c r="E242" s="12">
        <f>'Ausgabenposition 3.3'!E8</f>
        <v>0</v>
      </c>
      <c r="F242" s="12">
        <f>'Ausgabenposition 3.3'!F8</f>
        <v>0</v>
      </c>
      <c r="G242" s="12">
        <f>'Ausgabenposition 3.3'!G8</f>
        <v>0</v>
      </c>
      <c r="H242" s="103">
        <v>0</v>
      </c>
      <c r="I242" s="12">
        <f t="shared" si="7"/>
        <v>0</v>
      </c>
    </row>
    <row r="243" spans="1:9" ht="12.75">
      <c r="A243" s="11">
        <f>'Ausgabenposition 3.3'!A9</f>
        <v>0</v>
      </c>
      <c r="B243" s="119">
        <f>'Ausgabenposition 3.3'!B9</f>
        <v>0</v>
      </c>
      <c r="C243" s="15">
        <f>'Ausgabenposition 3.3'!C9</f>
        <v>0</v>
      </c>
      <c r="D243" s="11">
        <f>'Ausgabenposition 3.3'!D9</f>
        <v>0</v>
      </c>
      <c r="E243" s="12">
        <f>'Ausgabenposition 3.3'!E9</f>
        <v>0</v>
      </c>
      <c r="F243" s="12">
        <f>'Ausgabenposition 3.3'!F9</f>
        <v>0</v>
      </c>
      <c r="G243" s="12">
        <f>'Ausgabenposition 3.3'!G9</f>
        <v>0</v>
      </c>
      <c r="H243" s="103">
        <v>0</v>
      </c>
      <c r="I243" s="12">
        <f t="shared" si="7"/>
        <v>0</v>
      </c>
    </row>
    <row r="244" spans="1:9" ht="12.75">
      <c r="A244" s="11">
        <f>'Ausgabenposition 3.3'!A10</f>
        <v>0</v>
      </c>
      <c r="B244" s="119">
        <f>'Ausgabenposition 3.3'!B10</f>
        <v>0</v>
      </c>
      <c r="C244" s="15">
        <f>'Ausgabenposition 3.3'!C10</f>
        <v>0</v>
      </c>
      <c r="D244" s="11">
        <f>'Ausgabenposition 3.3'!D10</f>
        <v>0</v>
      </c>
      <c r="E244" s="12">
        <f>'Ausgabenposition 3.3'!E10</f>
        <v>0</v>
      </c>
      <c r="F244" s="12">
        <f>'Ausgabenposition 3.3'!F10</f>
        <v>0</v>
      </c>
      <c r="G244" s="12">
        <f>'Ausgabenposition 3.3'!G10</f>
        <v>0</v>
      </c>
      <c r="H244" s="103">
        <v>0</v>
      </c>
      <c r="I244" s="12">
        <f t="shared" si="7"/>
        <v>0</v>
      </c>
    </row>
    <row r="245" spans="1:9" ht="12.75">
      <c r="A245" s="11">
        <f>'Ausgabenposition 3.3'!A11</f>
        <v>0</v>
      </c>
      <c r="B245" s="119">
        <f>'Ausgabenposition 3.3'!B11</f>
        <v>0</v>
      </c>
      <c r="C245" s="15">
        <f>'Ausgabenposition 3.3'!C11</f>
        <v>0</v>
      </c>
      <c r="D245" s="11">
        <f>'Ausgabenposition 3.3'!D11</f>
        <v>0</v>
      </c>
      <c r="E245" s="12">
        <f>'Ausgabenposition 3.3'!E11</f>
        <v>0</v>
      </c>
      <c r="F245" s="12">
        <f>'Ausgabenposition 3.3'!F11</f>
        <v>0</v>
      </c>
      <c r="G245" s="12">
        <f>'Ausgabenposition 3.3'!G11</f>
        <v>0</v>
      </c>
      <c r="H245" s="103">
        <v>0</v>
      </c>
      <c r="I245" s="12">
        <f t="shared" si="7"/>
        <v>0</v>
      </c>
    </row>
    <row r="246" spans="1:9" ht="12.75">
      <c r="A246" s="11">
        <f>'Ausgabenposition 3.3'!A12</f>
        <v>0</v>
      </c>
      <c r="B246" s="119">
        <f>'Ausgabenposition 3.3'!B12</f>
        <v>0</v>
      </c>
      <c r="C246" s="15">
        <f>'Ausgabenposition 3.3'!C12</f>
        <v>0</v>
      </c>
      <c r="D246" s="11">
        <f>'Ausgabenposition 3.3'!D12</f>
        <v>0</v>
      </c>
      <c r="E246" s="12">
        <f>'Ausgabenposition 3.3'!E12</f>
        <v>0</v>
      </c>
      <c r="F246" s="12">
        <f>'Ausgabenposition 3.3'!F12</f>
        <v>0</v>
      </c>
      <c r="G246" s="12">
        <f>'Ausgabenposition 3.3'!G12</f>
        <v>0</v>
      </c>
      <c r="H246" s="103">
        <v>0</v>
      </c>
      <c r="I246" s="12">
        <f t="shared" si="7"/>
        <v>0</v>
      </c>
    </row>
    <row r="247" spans="1:9" ht="12.75">
      <c r="A247" s="11">
        <f>'Ausgabenposition 3.3'!A13</f>
        <v>0</v>
      </c>
      <c r="B247" s="119">
        <f>'Ausgabenposition 3.3'!B13</f>
        <v>0</v>
      </c>
      <c r="C247" s="15">
        <f>'Ausgabenposition 3.3'!C13</f>
        <v>0</v>
      </c>
      <c r="D247" s="11">
        <f>'Ausgabenposition 3.3'!D13</f>
        <v>0</v>
      </c>
      <c r="E247" s="12">
        <f>'Ausgabenposition 3.3'!E13</f>
        <v>0</v>
      </c>
      <c r="F247" s="12">
        <f>'Ausgabenposition 3.3'!F13</f>
        <v>0</v>
      </c>
      <c r="G247" s="12">
        <f>'Ausgabenposition 3.3'!G13</f>
        <v>0</v>
      </c>
      <c r="H247" s="103">
        <v>0</v>
      </c>
      <c r="I247" s="12">
        <f t="shared" si="7"/>
        <v>0</v>
      </c>
    </row>
    <row r="248" spans="1:9" ht="12.75">
      <c r="A248" s="11">
        <f>'Ausgabenposition 3.3'!A14</f>
        <v>0</v>
      </c>
      <c r="B248" s="119">
        <f>'Ausgabenposition 3.3'!B14</f>
        <v>0</v>
      </c>
      <c r="C248" s="15">
        <f>'Ausgabenposition 3.3'!C14</f>
        <v>0</v>
      </c>
      <c r="D248" s="11">
        <f>'Ausgabenposition 3.3'!D14</f>
        <v>0</v>
      </c>
      <c r="E248" s="12">
        <f>'Ausgabenposition 3.3'!E14</f>
        <v>0</v>
      </c>
      <c r="F248" s="12">
        <f>'Ausgabenposition 3.3'!F14</f>
        <v>0</v>
      </c>
      <c r="G248" s="12">
        <f>'Ausgabenposition 3.3'!G14</f>
        <v>0</v>
      </c>
      <c r="H248" s="103">
        <v>0</v>
      </c>
      <c r="I248" s="12">
        <f t="shared" si="7"/>
        <v>0</v>
      </c>
    </row>
    <row r="249" spans="1:9" ht="12.75">
      <c r="A249" s="11">
        <f>'Ausgabenposition 3.3'!A15</f>
        <v>0</v>
      </c>
      <c r="B249" s="119">
        <f>'Ausgabenposition 3.3'!B15</f>
        <v>0</v>
      </c>
      <c r="C249" s="15">
        <f>'Ausgabenposition 3.3'!C15</f>
        <v>0</v>
      </c>
      <c r="D249" s="11">
        <f>'Ausgabenposition 3.3'!D15</f>
        <v>0</v>
      </c>
      <c r="E249" s="12">
        <f>'Ausgabenposition 3.3'!E15</f>
        <v>0</v>
      </c>
      <c r="F249" s="12">
        <f>'Ausgabenposition 3.3'!F15</f>
        <v>0</v>
      </c>
      <c r="G249" s="12">
        <f>'Ausgabenposition 3.3'!G15</f>
        <v>0</v>
      </c>
      <c r="H249" s="103">
        <v>0</v>
      </c>
      <c r="I249" s="12">
        <f t="shared" si="7"/>
        <v>0</v>
      </c>
    </row>
    <row r="250" spans="1:9" ht="12.75">
      <c r="A250" s="11">
        <f>'Ausgabenposition 3.3'!A16</f>
        <v>0</v>
      </c>
      <c r="B250" s="119">
        <f>'Ausgabenposition 3.3'!B16</f>
        <v>0</v>
      </c>
      <c r="C250" s="15">
        <f>'Ausgabenposition 3.3'!C16</f>
        <v>0</v>
      </c>
      <c r="D250" s="11">
        <f>'Ausgabenposition 3.3'!D16</f>
        <v>0</v>
      </c>
      <c r="E250" s="12">
        <f>'Ausgabenposition 3.3'!E16</f>
        <v>0</v>
      </c>
      <c r="F250" s="12">
        <f>'Ausgabenposition 3.3'!F16</f>
        <v>0</v>
      </c>
      <c r="G250" s="12">
        <f>'Ausgabenposition 3.3'!G16</f>
        <v>0</v>
      </c>
      <c r="H250" s="103">
        <v>0</v>
      </c>
      <c r="I250" s="12">
        <f t="shared" si="7"/>
        <v>0</v>
      </c>
    </row>
    <row r="251" spans="1:9" ht="12.75">
      <c r="A251" s="11">
        <f>'Ausgabenposition 3.3'!A17</f>
        <v>0</v>
      </c>
      <c r="B251" s="119">
        <f>'Ausgabenposition 3.3'!B17</f>
        <v>0</v>
      </c>
      <c r="C251" s="15">
        <f>'Ausgabenposition 3.3'!C17</f>
        <v>0</v>
      </c>
      <c r="D251" s="11">
        <f>'Ausgabenposition 3.3'!D17</f>
        <v>0</v>
      </c>
      <c r="E251" s="12">
        <f>'Ausgabenposition 3.3'!E17</f>
        <v>0</v>
      </c>
      <c r="F251" s="12">
        <f>'Ausgabenposition 3.3'!F17</f>
        <v>0</v>
      </c>
      <c r="G251" s="12">
        <f>'Ausgabenposition 3.3'!G17</f>
        <v>0</v>
      </c>
      <c r="H251" s="103">
        <v>0</v>
      </c>
      <c r="I251" s="12">
        <f t="shared" si="7"/>
        <v>0</v>
      </c>
    </row>
    <row r="252" spans="1:9" ht="12.75">
      <c r="A252" s="11">
        <f>'Ausgabenposition 3.3'!A18</f>
        <v>0</v>
      </c>
      <c r="B252" s="119">
        <f>'Ausgabenposition 3.3'!B18</f>
        <v>0</v>
      </c>
      <c r="C252" s="15">
        <f>'Ausgabenposition 3.3'!C18</f>
        <v>0</v>
      </c>
      <c r="D252" s="11">
        <f>'Ausgabenposition 3.3'!D18</f>
        <v>0</v>
      </c>
      <c r="E252" s="12">
        <f>'Ausgabenposition 3.3'!E18</f>
        <v>0</v>
      </c>
      <c r="F252" s="12">
        <f>'Ausgabenposition 3.3'!F18</f>
        <v>0</v>
      </c>
      <c r="G252" s="12">
        <f>'Ausgabenposition 3.3'!G18</f>
        <v>0</v>
      </c>
      <c r="H252" s="103">
        <v>0</v>
      </c>
      <c r="I252" s="12">
        <f t="shared" si="7"/>
        <v>0</v>
      </c>
    </row>
    <row r="253" spans="1:9" ht="12.75">
      <c r="A253" s="11">
        <f>'Ausgabenposition 3.3'!A19</f>
        <v>0</v>
      </c>
      <c r="B253" s="119">
        <f>'Ausgabenposition 3.3'!B19</f>
        <v>0</v>
      </c>
      <c r="C253" s="15">
        <f>'Ausgabenposition 3.3'!C19</f>
        <v>0</v>
      </c>
      <c r="D253" s="11">
        <f>'Ausgabenposition 3.3'!D19</f>
        <v>0</v>
      </c>
      <c r="E253" s="12">
        <f>'Ausgabenposition 3.3'!E19</f>
        <v>0</v>
      </c>
      <c r="F253" s="12">
        <f>'Ausgabenposition 3.3'!F19</f>
        <v>0</v>
      </c>
      <c r="G253" s="12">
        <f>'Ausgabenposition 3.3'!G19</f>
        <v>0</v>
      </c>
      <c r="H253" s="103">
        <v>0</v>
      </c>
      <c r="I253" s="12">
        <f t="shared" si="7"/>
        <v>0</v>
      </c>
    </row>
    <row r="254" spans="1:9" ht="12.75">
      <c r="A254" s="11">
        <f>'Ausgabenposition 3.3'!A20</f>
        <v>0</v>
      </c>
      <c r="B254" s="119">
        <f>'Ausgabenposition 3.3'!B20</f>
        <v>0</v>
      </c>
      <c r="C254" s="15">
        <f>'Ausgabenposition 3.3'!C20</f>
        <v>0</v>
      </c>
      <c r="D254" s="11">
        <f>'Ausgabenposition 3.3'!D20</f>
        <v>0</v>
      </c>
      <c r="E254" s="12">
        <f>'Ausgabenposition 3.3'!E20</f>
        <v>0</v>
      </c>
      <c r="F254" s="12">
        <f>'Ausgabenposition 3.3'!F20</f>
        <v>0</v>
      </c>
      <c r="G254" s="12">
        <f>'Ausgabenposition 3.3'!G20</f>
        <v>0</v>
      </c>
      <c r="H254" s="103">
        <v>0</v>
      </c>
      <c r="I254" s="12">
        <f t="shared" si="7"/>
        <v>0</v>
      </c>
    </row>
    <row r="255" spans="1:9" ht="12.75">
      <c r="A255" s="11">
        <f>'Ausgabenposition 3.3'!A21</f>
        <v>0</v>
      </c>
      <c r="B255" s="119">
        <f>'Ausgabenposition 3.3'!B21</f>
        <v>0</v>
      </c>
      <c r="C255" s="15">
        <f>'Ausgabenposition 3.3'!C21</f>
        <v>0</v>
      </c>
      <c r="D255" s="11">
        <f>'Ausgabenposition 3.3'!D21</f>
        <v>0</v>
      </c>
      <c r="E255" s="12">
        <f>'Ausgabenposition 3.3'!E21</f>
        <v>0</v>
      </c>
      <c r="F255" s="12">
        <f>'Ausgabenposition 3.3'!F21</f>
        <v>0</v>
      </c>
      <c r="G255" s="12">
        <f>'Ausgabenposition 3.3'!G21</f>
        <v>0</v>
      </c>
      <c r="H255" s="103">
        <v>0</v>
      </c>
      <c r="I255" s="12">
        <f t="shared" si="7"/>
        <v>0</v>
      </c>
    </row>
    <row r="256" spans="1:9" ht="12.75">
      <c r="A256" s="11">
        <f>'Ausgabenposition 3.3'!A22</f>
        <v>0</v>
      </c>
      <c r="B256" s="119">
        <f>'Ausgabenposition 3.3'!B22</f>
        <v>0</v>
      </c>
      <c r="C256" s="15">
        <f>'Ausgabenposition 3.3'!C22</f>
        <v>0</v>
      </c>
      <c r="D256" s="11">
        <f>'Ausgabenposition 3.3'!D22</f>
        <v>0</v>
      </c>
      <c r="E256" s="12">
        <f>'Ausgabenposition 3.3'!E22</f>
        <v>0</v>
      </c>
      <c r="F256" s="12">
        <f>'Ausgabenposition 3.3'!F22</f>
        <v>0</v>
      </c>
      <c r="G256" s="12">
        <f>'Ausgabenposition 3.3'!G22</f>
        <v>0</v>
      </c>
      <c r="H256" s="103">
        <v>0</v>
      </c>
      <c r="I256" s="12">
        <f t="shared" si="7"/>
        <v>0</v>
      </c>
    </row>
    <row r="257" spans="1:9" ht="12.75">
      <c r="A257" s="11">
        <f>'Ausgabenposition 3.3'!A23</f>
        <v>0</v>
      </c>
      <c r="B257" s="119">
        <f>'Ausgabenposition 3.3'!B23</f>
        <v>0</v>
      </c>
      <c r="C257" s="15">
        <f>'Ausgabenposition 3.3'!C23</f>
        <v>0</v>
      </c>
      <c r="D257" s="11">
        <f>'Ausgabenposition 3.3'!D23</f>
        <v>0</v>
      </c>
      <c r="E257" s="12">
        <f>'Ausgabenposition 3.3'!E23</f>
        <v>0</v>
      </c>
      <c r="F257" s="12">
        <f>'Ausgabenposition 3.3'!F23</f>
        <v>0</v>
      </c>
      <c r="G257" s="12">
        <f>'Ausgabenposition 3.3'!G23</f>
        <v>0</v>
      </c>
      <c r="H257" s="103">
        <v>0</v>
      </c>
      <c r="I257" s="12">
        <f t="shared" si="7"/>
        <v>0</v>
      </c>
    </row>
    <row r="258" spans="1:9" ht="12.75">
      <c r="A258" s="11">
        <f>'Ausgabenposition 3.3'!A24</f>
        <v>0</v>
      </c>
      <c r="B258" s="119">
        <f>'Ausgabenposition 3.3'!B24</f>
        <v>0</v>
      </c>
      <c r="C258" s="15">
        <f>'Ausgabenposition 3.3'!C24</f>
        <v>0</v>
      </c>
      <c r="D258" s="11">
        <f>'Ausgabenposition 3.3'!D24</f>
        <v>0</v>
      </c>
      <c r="E258" s="12">
        <f>'Ausgabenposition 3.3'!E24</f>
        <v>0</v>
      </c>
      <c r="F258" s="12">
        <f>'Ausgabenposition 3.3'!F24</f>
        <v>0</v>
      </c>
      <c r="G258" s="12">
        <f>'Ausgabenposition 3.3'!G24</f>
        <v>0</v>
      </c>
      <c r="H258" s="103">
        <v>0</v>
      </c>
      <c r="I258" s="12">
        <f t="shared" si="7"/>
        <v>0</v>
      </c>
    </row>
    <row r="259" spans="1:9" ht="12.75">
      <c r="A259" s="11">
        <f>'Ausgabenposition 3.3'!A25</f>
        <v>0</v>
      </c>
      <c r="B259" s="119">
        <f>'Ausgabenposition 3.3'!B25</f>
        <v>0</v>
      </c>
      <c r="C259" s="15">
        <f>'Ausgabenposition 3.3'!C25</f>
        <v>0</v>
      </c>
      <c r="D259" s="11">
        <f>'Ausgabenposition 3.3'!D25</f>
        <v>0</v>
      </c>
      <c r="E259" s="12">
        <f>'Ausgabenposition 3.3'!E25</f>
        <v>0</v>
      </c>
      <c r="F259" s="12">
        <f>'Ausgabenposition 3.3'!F25</f>
        <v>0</v>
      </c>
      <c r="G259" s="12">
        <f>'Ausgabenposition 3.3'!G25</f>
        <v>0</v>
      </c>
      <c r="H259" s="103">
        <v>0</v>
      </c>
      <c r="I259" s="12">
        <f t="shared" si="7"/>
        <v>0</v>
      </c>
    </row>
    <row r="260" spans="1:9" ht="12.75">
      <c r="A260" s="11">
        <f>'Ausgabenposition 3.3'!A26</f>
        <v>0</v>
      </c>
      <c r="B260" s="119">
        <f>'Ausgabenposition 3.3'!B26</f>
        <v>0</v>
      </c>
      <c r="C260" s="15">
        <f>'Ausgabenposition 3.3'!C26</f>
        <v>0</v>
      </c>
      <c r="D260" s="11">
        <f>'Ausgabenposition 3.3'!D26</f>
        <v>0</v>
      </c>
      <c r="E260" s="12">
        <f>'Ausgabenposition 3.3'!E26</f>
        <v>0</v>
      </c>
      <c r="F260" s="12">
        <f>'Ausgabenposition 3.3'!F26</f>
        <v>0</v>
      </c>
      <c r="G260" s="12">
        <f>'Ausgabenposition 3.3'!G26</f>
        <v>0</v>
      </c>
      <c r="H260" s="103">
        <v>0</v>
      </c>
      <c r="I260" s="12">
        <f t="shared" si="7"/>
        <v>0</v>
      </c>
    </row>
    <row r="261" spans="1:9" ht="12.75">
      <c r="A261" s="11">
        <f>'Ausgabenposition 3.3'!A27</f>
        <v>0</v>
      </c>
      <c r="B261" s="119">
        <f>'Ausgabenposition 3.3'!B27</f>
        <v>0</v>
      </c>
      <c r="C261" s="15">
        <f>'Ausgabenposition 3.3'!C27</f>
        <v>0</v>
      </c>
      <c r="D261" s="11">
        <f>'Ausgabenposition 3.3'!D27</f>
        <v>0</v>
      </c>
      <c r="E261" s="12">
        <f>'Ausgabenposition 3.3'!E27</f>
        <v>0</v>
      </c>
      <c r="F261" s="12">
        <f>'Ausgabenposition 3.3'!F27</f>
        <v>0</v>
      </c>
      <c r="G261" s="12">
        <f>'Ausgabenposition 3.3'!G27</f>
        <v>0</v>
      </c>
      <c r="H261" s="103">
        <v>0</v>
      </c>
      <c r="I261" s="12">
        <f t="shared" si="7"/>
        <v>0</v>
      </c>
    </row>
    <row r="262" spans="1:9" ht="12.75">
      <c r="A262" s="11">
        <f>'Ausgabenposition 3.3'!A28</f>
        <v>0</v>
      </c>
      <c r="B262" s="119">
        <f>'Ausgabenposition 3.3'!B28</f>
        <v>0</v>
      </c>
      <c r="C262" s="15">
        <f>'Ausgabenposition 3.3'!C28</f>
        <v>0</v>
      </c>
      <c r="D262" s="11">
        <f>'Ausgabenposition 3.3'!D28</f>
        <v>0</v>
      </c>
      <c r="E262" s="12">
        <f>'Ausgabenposition 3.3'!E28</f>
        <v>0</v>
      </c>
      <c r="F262" s="12">
        <f>'Ausgabenposition 3.3'!F28</f>
        <v>0</v>
      </c>
      <c r="G262" s="12">
        <f>'Ausgabenposition 3.3'!G28</f>
        <v>0</v>
      </c>
      <c r="H262" s="103">
        <v>0</v>
      </c>
      <c r="I262" s="12">
        <f t="shared" si="7"/>
        <v>0</v>
      </c>
    </row>
    <row r="263" spans="1:9" ht="12.75">
      <c r="A263" s="11">
        <f>'Ausgabenposition 3.3'!A29</f>
        <v>0</v>
      </c>
      <c r="B263" s="119">
        <f>'Ausgabenposition 3.3'!B29</f>
        <v>0</v>
      </c>
      <c r="C263" s="15">
        <f>'Ausgabenposition 3.3'!C29</f>
        <v>0</v>
      </c>
      <c r="D263" s="11">
        <f>'Ausgabenposition 3.3'!D29</f>
        <v>0</v>
      </c>
      <c r="E263" s="12">
        <f>'Ausgabenposition 3.3'!E29</f>
        <v>0</v>
      </c>
      <c r="F263" s="12">
        <f>'Ausgabenposition 3.3'!F29</f>
        <v>0</v>
      </c>
      <c r="G263" s="12">
        <f>'Ausgabenposition 3.3'!G29</f>
        <v>0</v>
      </c>
      <c r="H263" s="103">
        <v>0</v>
      </c>
      <c r="I263" s="12">
        <f t="shared" si="7"/>
        <v>0</v>
      </c>
    </row>
    <row r="264" spans="6:9" ht="12.75">
      <c r="F264" s="52" t="s">
        <v>75</v>
      </c>
      <c r="G264" s="16">
        <f>SUM(G238:G263)</f>
        <v>0</v>
      </c>
      <c r="H264" s="61">
        <f>SUM(H238:H263)</f>
        <v>0</v>
      </c>
      <c r="I264" s="61">
        <f>SUM(I238:I263)</f>
        <v>0</v>
      </c>
    </row>
    <row r="265" ht="12.75"/>
    <row r="266" spans="1:7" ht="12.75">
      <c r="A266" s="193" t="s">
        <v>86</v>
      </c>
      <c r="B266" s="194"/>
      <c r="C266" s="58"/>
      <c r="D266" s="58"/>
      <c r="E266" s="58"/>
      <c r="F266" s="58"/>
      <c r="G266" s="58"/>
    </row>
    <row r="267" spans="1:7" ht="12.75">
      <c r="A267" s="195"/>
      <c r="B267" s="196"/>
      <c r="C267" s="196"/>
      <c r="D267" s="196"/>
      <c r="E267" s="196"/>
      <c r="F267" s="196"/>
      <c r="G267" s="197"/>
    </row>
    <row r="268" spans="1:7" ht="12.75">
      <c r="A268" s="198"/>
      <c r="B268" s="199"/>
      <c r="C268" s="199"/>
      <c r="D268" s="199"/>
      <c r="E268" s="199"/>
      <c r="F268" s="199"/>
      <c r="G268" s="200"/>
    </row>
    <row r="269" spans="1:7" ht="12.75">
      <c r="A269" s="198"/>
      <c r="B269" s="199"/>
      <c r="C269" s="199"/>
      <c r="D269" s="199"/>
      <c r="E269" s="199"/>
      <c r="F269" s="199"/>
      <c r="G269" s="200"/>
    </row>
    <row r="270" spans="1:7" ht="12.75">
      <c r="A270" s="198"/>
      <c r="B270" s="199"/>
      <c r="C270" s="199"/>
      <c r="D270" s="199"/>
      <c r="E270" s="199"/>
      <c r="F270" s="199"/>
      <c r="G270" s="200"/>
    </row>
    <row r="271" spans="1:7" ht="12.75">
      <c r="A271" s="198"/>
      <c r="B271" s="199"/>
      <c r="C271" s="199"/>
      <c r="D271" s="199"/>
      <c r="E271" s="199"/>
      <c r="F271" s="199"/>
      <c r="G271" s="200"/>
    </row>
    <row r="272" spans="1:7" ht="12.75">
      <c r="A272" s="198"/>
      <c r="B272" s="222"/>
      <c r="C272" s="222"/>
      <c r="D272" s="222"/>
      <c r="E272" s="222"/>
      <c r="F272" s="222"/>
      <c r="G272" s="200"/>
    </row>
    <row r="273" spans="1:7" ht="12.75">
      <c r="A273" s="198"/>
      <c r="B273" s="222"/>
      <c r="C273" s="222"/>
      <c r="D273" s="222"/>
      <c r="E273" s="222"/>
      <c r="F273" s="222"/>
      <c r="G273" s="200"/>
    </row>
    <row r="274" spans="1:7" ht="12.75">
      <c r="A274" s="198"/>
      <c r="B274" s="222"/>
      <c r="C274" s="222"/>
      <c r="D274" s="222"/>
      <c r="E274" s="222"/>
      <c r="F274" s="222"/>
      <c r="G274" s="200"/>
    </row>
    <row r="275" spans="1:7" ht="12.75">
      <c r="A275" s="198"/>
      <c r="B275" s="222"/>
      <c r="C275" s="222"/>
      <c r="D275" s="222"/>
      <c r="E275" s="222"/>
      <c r="F275" s="222"/>
      <c r="G275" s="200"/>
    </row>
    <row r="276" spans="1:7" ht="12.75">
      <c r="A276" s="201"/>
      <c r="B276" s="202"/>
      <c r="C276" s="202"/>
      <c r="D276" s="202"/>
      <c r="E276" s="202"/>
      <c r="F276" s="202"/>
      <c r="G276" s="203"/>
    </row>
    <row r="277" ht="12.75"/>
    <row r="278" ht="12.75">
      <c r="A278" s="1" t="s">
        <v>95</v>
      </c>
    </row>
    <row r="279" ht="12.75">
      <c r="A279" s="1"/>
    </row>
    <row r="280" spans="1:3" ht="12.75">
      <c r="A280" s="204" t="s">
        <v>71</v>
      </c>
      <c r="B280" s="153"/>
      <c r="C280" s="86">
        <f>'Erläuterungen Finanzierungsplan'!D145</f>
        <v>0</v>
      </c>
    </row>
    <row r="281" spans="1:3" ht="12.75">
      <c r="A281" s="204" t="s">
        <v>88</v>
      </c>
      <c r="B281" s="153"/>
      <c r="C281" s="102">
        <f>D204+D226+H264</f>
        <v>0</v>
      </c>
    </row>
    <row r="282" spans="1:3" ht="12.75">
      <c r="A282" s="207" t="s">
        <v>66</v>
      </c>
      <c r="B282" s="153"/>
      <c r="C282" s="87">
        <f>C280-C281</f>
        <v>0</v>
      </c>
    </row>
    <row r="283" ht="12.75"/>
    <row r="284" ht="12.75">
      <c r="A284" s="1" t="s">
        <v>7</v>
      </c>
    </row>
    <row r="285" ht="12.75"/>
    <row r="286" spans="1:3" ht="12.75">
      <c r="A286" s="153" t="s">
        <v>41</v>
      </c>
      <c r="B286" s="153"/>
      <c r="C286" s="86">
        <f>F33+G53+C70</f>
        <v>0</v>
      </c>
    </row>
    <row r="287" spans="1:3" ht="12.75">
      <c r="A287" s="153" t="s">
        <v>42</v>
      </c>
      <c r="B287" s="153"/>
      <c r="C287" s="86">
        <f>F93</f>
        <v>0</v>
      </c>
    </row>
    <row r="288" spans="1:3" ht="12.75">
      <c r="A288" s="153" t="s">
        <v>9</v>
      </c>
      <c r="B288" s="153"/>
      <c r="C288" s="86">
        <f>C189</f>
        <v>0</v>
      </c>
    </row>
    <row r="289" spans="1:3" ht="12.75">
      <c r="A289" s="153" t="s">
        <v>40</v>
      </c>
      <c r="B289" s="153"/>
      <c r="C289" s="86">
        <f>C282</f>
        <v>0</v>
      </c>
    </row>
    <row r="290" spans="1:4" ht="12.75">
      <c r="A290" s="153" t="s">
        <v>11</v>
      </c>
      <c r="B290" s="153"/>
      <c r="C290" s="86">
        <f>ROUND((C286+C289)*0.2,2)</f>
        <v>0</v>
      </c>
      <c r="D290" t="s">
        <v>161</v>
      </c>
    </row>
    <row r="291" ht="13.5" thickBot="1"/>
    <row r="292" spans="1:3" ht="13.5" thickBot="1">
      <c r="A292" s="1" t="s">
        <v>10</v>
      </c>
      <c r="C292" s="121">
        <f>C286+C287+C288+C289+C290</f>
        <v>0</v>
      </c>
    </row>
    <row r="293" spans="1:3" ht="12.75">
      <c r="A293" s="1"/>
      <c r="C293" s="29"/>
    </row>
    <row r="294" spans="1:3" ht="12.75">
      <c r="A294" s="1" t="s">
        <v>101</v>
      </c>
      <c r="C294" s="29"/>
    </row>
    <row r="295" spans="1:3" ht="12.75">
      <c r="A295" s="1"/>
      <c r="C295" s="29"/>
    </row>
    <row r="296" spans="1:7" ht="12.75" customHeight="1">
      <c r="A296" s="193" t="s">
        <v>155</v>
      </c>
      <c r="B296" s="194"/>
      <c r="C296" s="194"/>
      <c r="D296" s="194"/>
      <c r="E296" s="194"/>
      <c r="F296" s="194"/>
      <c r="G296" s="194"/>
    </row>
    <row r="297" spans="1:7" ht="12.75">
      <c r="A297" s="224"/>
      <c r="B297" s="196"/>
      <c r="C297" s="196"/>
      <c r="D297" s="196"/>
      <c r="E297" s="196"/>
      <c r="F297" s="196"/>
      <c r="G297" s="197"/>
    </row>
    <row r="298" spans="1:7" ht="12.75">
      <c r="A298" s="198"/>
      <c r="B298" s="199"/>
      <c r="C298" s="199"/>
      <c r="D298" s="199"/>
      <c r="E298" s="199"/>
      <c r="F298" s="199"/>
      <c r="G298" s="200"/>
    </row>
    <row r="299" spans="1:7" ht="12.75">
      <c r="A299" s="198"/>
      <c r="B299" s="199"/>
      <c r="C299" s="199"/>
      <c r="D299" s="199"/>
      <c r="E299" s="199"/>
      <c r="F299" s="199"/>
      <c r="G299" s="200"/>
    </row>
    <row r="300" spans="1:7" ht="12.75">
      <c r="A300" s="198"/>
      <c r="B300" s="199"/>
      <c r="C300" s="199"/>
      <c r="D300" s="199"/>
      <c r="E300" s="199"/>
      <c r="F300" s="199"/>
      <c r="G300" s="200"/>
    </row>
    <row r="301" spans="1:7" ht="12.75">
      <c r="A301" s="198"/>
      <c r="B301" s="199"/>
      <c r="C301" s="199"/>
      <c r="D301" s="199"/>
      <c r="E301" s="199"/>
      <c r="F301" s="199"/>
      <c r="G301" s="200"/>
    </row>
    <row r="302" spans="1:7" ht="12.75">
      <c r="A302" s="198"/>
      <c r="B302" s="199"/>
      <c r="C302" s="199"/>
      <c r="D302" s="199"/>
      <c r="E302" s="199"/>
      <c r="F302" s="199"/>
      <c r="G302" s="200"/>
    </row>
    <row r="303" spans="1:7" ht="12.75">
      <c r="A303" s="198"/>
      <c r="B303" s="199"/>
      <c r="C303" s="199"/>
      <c r="D303" s="199"/>
      <c r="E303" s="199"/>
      <c r="F303" s="199"/>
      <c r="G303" s="200"/>
    </row>
    <row r="304" spans="1:7" ht="12.75">
      <c r="A304" s="198"/>
      <c r="B304" s="199"/>
      <c r="C304" s="199"/>
      <c r="D304" s="199"/>
      <c r="E304" s="199"/>
      <c r="F304" s="199"/>
      <c r="G304" s="200"/>
    </row>
    <row r="305" spans="1:7" ht="12.75">
      <c r="A305" s="198"/>
      <c r="B305" s="199"/>
      <c r="C305" s="199"/>
      <c r="D305" s="199"/>
      <c r="E305" s="199"/>
      <c r="F305" s="199"/>
      <c r="G305" s="200"/>
    </row>
    <row r="306" spans="1:7" ht="12.75">
      <c r="A306" s="201"/>
      <c r="B306" s="202"/>
      <c r="C306" s="202"/>
      <c r="D306" s="202"/>
      <c r="E306" s="202"/>
      <c r="F306" s="202"/>
      <c r="G306" s="203"/>
    </row>
    <row r="307" spans="1:3" ht="12.75">
      <c r="A307" s="1"/>
      <c r="C307" s="29"/>
    </row>
    <row r="308" spans="1:5" ht="12.75">
      <c r="A308" s="68" t="s">
        <v>102</v>
      </c>
      <c r="B308" s="230"/>
      <c r="C308" s="231"/>
      <c r="D308" s="69" t="s">
        <v>132</v>
      </c>
      <c r="E308" s="70" t="s">
        <v>133</v>
      </c>
    </row>
    <row r="309" spans="1:5" ht="12.75">
      <c r="A309" s="64" t="s">
        <v>103</v>
      </c>
      <c r="B309" s="225" t="s">
        <v>104</v>
      </c>
      <c r="C309" s="226"/>
      <c r="D309" s="71">
        <f>SUM(D310:D314)</f>
        <v>0</v>
      </c>
      <c r="E309" s="15" t="e">
        <f>D309/C292</f>
        <v>#DIV/0!</v>
      </c>
    </row>
    <row r="310" spans="1:5" ht="25.5" customHeight="1">
      <c r="A310" s="65" t="s">
        <v>105</v>
      </c>
      <c r="B310" s="223" t="s">
        <v>106</v>
      </c>
      <c r="C310" s="153"/>
      <c r="D310" s="104">
        <v>0</v>
      </c>
      <c r="E310" s="15" t="e">
        <f>D310/C292</f>
        <v>#DIV/0!</v>
      </c>
    </row>
    <row r="311" spans="1:5" ht="12.75">
      <c r="A311" s="65" t="s">
        <v>107</v>
      </c>
      <c r="B311" s="223" t="s">
        <v>108</v>
      </c>
      <c r="C311" s="153"/>
      <c r="D311" s="104">
        <v>0</v>
      </c>
      <c r="E311" s="15" t="e">
        <f>D311/C292</f>
        <v>#DIV/0!</v>
      </c>
    </row>
    <row r="312" spans="1:5" ht="12.75">
      <c r="A312" s="65" t="s">
        <v>109</v>
      </c>
      <c r="B312" s="223" t="s">
        <v>110</v>
      </c>
      <c r="C312" s="153"/>
      <c r="D312" s="104">
        <v>0</v>
      </c>
      <c r="E312" s="15" t="e">
        <f>D312/C292</f>
        <v>#DIV/0!</v>
      </c>
    </row>
    <row r="313" spans="1:5" ht="24.75" customHeight="1">
      <c r="A313" s="65" t="s">
        <v>111</v>
      </c>
      <c r="B313" s="223" t="s">
        <v>112</v>
      </c>
      <c r="C313" s="153"/>
      <c r="D313" s="104">
        <v>0</v>
      </c>
      <c r="E313" s="15" t="e">
        <f>D313/C292</f>
        <v>#DIV/0!</v>
      </c>
    </row>
    <row r="314" spans="1:5" ht="12.75">
      <c r="A314" s="65" t="s">
        <v>113</v>
      </c>
      <c r="B314" s="223" t="s">
        <v>114</v>
      </c>
      <c r="C314" s="153"/>
      <c r="D314" s="104">
        <v>0</v>
      </c>
      <c r="E314" s="15" t="e">
        <f>D314/C292</f>
        <v>#DIV/0!</v>
      </c>
    </row>
    <row r="315" spans="1:5" ht="24" customHeight="1">
      <c r="A315" s="64" t="s">
        <v>115</v>
      </c>
      <c r="B315" s="225" t="s">
        <v>116</v>
      </c>
      <c r="C315" s="153"/>
      <c r="D315" s="71">
        <f>SUM(D316:D320)</f>
        <v>0</v>
      </c>
      <c r="E315" s="15" t="e">
        <f>D315/C292</f>
        <v>#DIV/0!</v>
      </c>
    </row>
    <row r="316" spans="1:5" ht="12.75">
      <c r="A316" s="65" t="s">
        <v>117</v>
      </c>
      <c r="B316" s="223" t="s">
        <v>118</v>
      </c>
      <c r="C316" s="153"/>
      <c r="D316" s="104">
        <v>0</v>
      </c>
      <c r="E316" s="15" t="e">
        <f>D316/C292</f>
        <v>#DIV/0!</v>
      </c>
    </row>
    <row r="317" spans="1:5" ht="12.75">
      <c r="A317" s="65" t="s">
        <v>119</v>
      </c>
      <c r="B317" s="223" t="s">
        <v>120</v>
      </c>
      <c r="C317" s="153"/>
      <c r="D317" s="104">
        <v>0</v>
      </c>
      <c r="E317" s="15" t="e">
        <f>D317/C292</f>
        <v>#DIV/0!</v>
      </c>
    </row>
    <row r="318" spans="1:5" ht="12.75">
      <c r="A318" s="65" t="s">
        <v>121</v>
      </c>
      <c r="B318" s="223" t="s">
        <v>122</v>
      </c>
      <c r="C318" s="153"/>
      <c r="D318" s="104">
        <v>0</v>
      </c>
      <c r="E318" s="15" t="e">
        <f>D318/C292</f>
        <v>#DIV/0!</v>
      </c>
    </row>
    <row r="319" spans="1:5" ht="26.25" customHeight="1">
      <c r="A319" s="65" t="s">
        <v>123</v>
      </c>
      <c r="B319" s="223" t="s">
        <v>124</v>
      </c>
      <c r="C319" s="153"/>
      <c r="D319" s="104">
        <v>0</v>
      </c>
      <c r="E319" s="15" t="e">
        <f>D319/C292</f>
        <v>#DIV/0!</v>
      </c>
    </row>
    <row r="320" spans="1:5" ht="12.75">
      <c r="A320" s="65" t="s">
        <v>125</v>
      </c>
      <c r="B320" s="223" t="s">
        <v>114</v>
      </c>
      <c r="C320" s="153"/>
      <c r="D320" s="104">
        <v>0</v>
      </c>
      <c r="E320" s="50" t="e">
        <f>D320/C292</f>
        <v>#DIV/0!</v>
      </c>
    </row>
    <row r="321" spans="1:5" ht="12.75">
      <c r="A321" s="227" t="s">
        <v>126</v>
      </c>
      <c r="B321" s="228"/>
      <c r="C321" s="229"/>
      <c r="D321" s="69"/>
      <c r="E321" s="10"/>
    </row>
    <row r="322" spans="1:5" ht="12.75" customHeight="1">
      <c r="A322" s="66" t="s">
        <v>127</v>
      </c>
      <c r="B322" s="235" t="s">
        <v>137</v>
      </c>
      <c r="C322" s="153"/>
      <c r="D322" s="72">
        <f>D323+D324</f>
        <v>0</v>
      </c>
      <c r="E322" s="15" t="e">
        <f>D322/C292</f>
        <v>#DIV/0!</v>
      </c>
    </row>
    <row r="323" spans="1:5" ht="12.75">
      <c r="A323" s="67" t="s">
        <v>128</v>
      </c>
      <c r="B323" s="236" t="s">
        <v>129</v>
      </c>
      <c r="C323" s="153"/>
      <c r="D323" s="104">
        <v>0</v>
      </c>
      <c r="E323" s="15" t="e">
        <f>D323/C292</f>
        <v>#DIV/0!</v>
      </c>
    </row>
    <row r="324" spans="1:5" ht="12.75">
      <c r="A324" s="67" t="s">
        <v>130</v>
      </c>
      <c r="B324" s="236" t="s">
        <v>120</v>
      </c>
      <c r="C324" s="153"/>
      <c r="D324" s="104">
        <v>0</v>
      </c>
      <c r="E324" s="15" t="e">
        <f>D324/C292</f>
        <v>#DIV/0!</v>
      </c>
    </row>
    <row r="325" spans="1:5" ht="12.75">
      <c r="A325" s="232" t="s">
        <v>131</v>
      </c>
      <c r="B325" s="153"/>
      <c r="C325" s="153"/>
      <c r="D325" s="71">
        <f>D309+D315+D322</f>
        <v>0</v>
      </c>
      <c r="E325" s="15" t="e">
        <f>D325/C292</f>
        <v>#DIV/0!</v>
      </c>
    </row>
    <row r="326" spans="1:3" ht="12.75">
      <c r="A326" s="1"/>
      <c r="C326" s="29"/>
    </row>
    <row r="327" spans="1:4" ht="12.75">
      <c r="A327" s="1" t="s">
        <v>96</v>
      </c>
      <c r="C327" t="s">
        <v>100</v>
      </c>
      <c r="D327" s="105" t="s">
        <v>136</v>
      </c>
    </row>
    <row r="328" ht="12.75"/>
    <row r="329" spans="1:3" ht="12.75">
      <c r="A329" s="10" t="s">
        <v>97</v>
      </c>
      <c r="B329" s="10" t="s">
        <v>98</v>
      </c>
      <c r="C329" s="10" t="s">
        <v>99</v>
      </c>
    </row>
    <row r="330" spans="1:3" ht="12.75">
      <c r="A330" s="11" t="s">
        <v>162</v>
      </c>
      <c r="B330" s="15">
        <f>IF(D327="Konvergenz",0.75,0.5)</f>
        <v>0.5</v>
      </c>
      <c r="C330" s="11" t="e">
        <f>IF(E323&gt;B330,"nein","ja")</f>
        <v>#DIV/0!</v>
      </c>
    </row>
    <row r="331" spans="1:3" ht="12.75">
      <c r="A331" s="49"/>
      <c r="B331" s="124"/>
      <c r="C331" s="49"/>
    </row>
    <row r="332" spans="1:3" ht="12.75">
      <c r="A332" s="127" t="s">
        <v>163</v>
      </c>
      <c r="B332" s="15" t="e">
        <f>D311/D325</f>
        <v>#DIV/0!</v>
      </c>
      <c r="C332" s="49"/>
    </row>
    <row r="333" spans="1:6" ht="38.25">
      <c r="A333" s="125" t="s">
        <v>164</v>
      </c>
      <c r="B333" s="128" t="e">
        <f>C123+C290/C143+F163+C176+C282</f>
        <v>#DIV/0!</v>
      </c>
      <c r="C333" s="126"/>
      <c r="D333" s="4"/>
      <c r="F333" s="4"/>
    </row>
    <row r="334" spans="1:3" ht="12.75">
      <c r="A334" s="49"/>
      <c r="B334" s="124"/>
      <c r="C334" s="49"/>
    </row>
    <row r="335" spans="1:3" ht="12.75">
      <c r="A335" s="49"/>
      <c r="B335" s="124"/>
      <c r="C335" s="49"/>
    </row>
    <row r="336" spans="1:28" ht="12.75">
      <c r="A336" s="49"/>
      <c r="B336" s="107"/>
      <c r="C336" s="49"/>
      <c r="AA336" s="43"/>
      <c r="AB336"/>
    </row>
    <row r="337" spans="1:7" ht="12.75">
      <c r="A337" s="233" t="s">
        <v>146</v>
      </c>
      <c r="B337" s="234"/>
      <c r="C337" s="234"/>
      <c r="D337" s="234"/>
      <c r="E337" s="234"/>
      <c r="G337" t="s">
        <v>79</v>
      </c>
    </row>
    <row r="338" spans="1:7" ht="12.75">
      <c r="A338" s="234"/>
      <c r="B338" s="234"/>
      <c r="C338" s="234"/>
      <c r="D338" s="234"/>
      <c r="E338" s="234"/>
      <c r="G338" s="99" t="s">
        <v>80</v>
      </c>
    </row>
    <row r="339" ht="12.75"/>
    <row r="340" ht="12.75">
      <c r="A340" s="59"/>
    </row>
    <row r="341" ht="12.75">
      <c r="A341" s="59"/>
    </row>
    <row r="342" spans="1:6" ht="12.75">
      <c r="A342" s="4"/>
      <c r="B342" s="4"/>
      <c r="C342" s="4"/>
      <c r="D342" s="4"/>
      <c r="E342" s="4"/>
      <c r="F342" s="4"/>
    </row>
    <row r="343" spans="1:6" ht="13.5" thickBot="1">
      <c r="A343" s="73"/>
      <c r="B343" s="73"/>
      <c r="E343" s="73"/>
      <c r="F343" s="73"/>
    </row>
    <row r="344" ht="12.75">
      <c r="A344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108">
    <mergeCell ref="A325:C325"/>
    <mergeCell ref="A337:E338"/>
    <mergeCell ref="B320:C320"/>
    <mergeCell ref="B322:C322"/>
    <mergeCell ref="B323:C323"/>
    <mergeCell ref="B324:C324"/>
    <mergeCell ref="B310:C310"/>
    <mergeCell ref="A321:C321"/>
    <mergeCell ref="B319:C319"/>
    <mergeCell ref="B313:C313"/>
    <mergeCell ref="B308:C308"/>
    <mergeCell ref="B315:C315"/>
    <mergeCell ref="A289:B289"/>
    <mergeCell ref="B316:C316"/>
    <mergeCell ref="B317:C317"/>
    <mergeCell ref="B318:C318"/>
    <mergeCell ref="B312:C312"/>
    <mergeCell ref="A296:G296"/>
    <mergeCell ref="A297:G306"/>
    <mergeCell ref="B311:C311"/>
    <mergeCell ref="B314:C314"/>
    <mergeCell ref="B309:C309"/>
    <mergeCell ref="A224:B224"/>
    <mergeCell ref="A225:B225"/>
    <mergeCell ref="A288:B288"/>
    <mergeCell ref="A222:B222"/>
    <mergeCell ref="A223:B223"/>
    <mergeCell ref="A281:B281"/>
    <mergeCell ref="A282:B282"/>
    <mergeCell ref="A286:B286"/>
    <mergeCell ref="A266:B266"/>
    <mergeCell ref="A280:B280"/>
    <mergeCell ref="A200:B200"/>
    <mergeCell ref="A198:B198"/>
    <mergeCell ref="A206:B206"/>
    <mergeCell ref="A220:B220"/>
    <mergeCell ref="A221:B221"/>
    <mergeCell ref="A290:B290"/>
    <mergeCell ref="A287:B287"/>
    <mergeCell ref="A267:G276"/>
    <mergeCell ref="A228:B228"/>
    <mergeCell ref="A229:G233"/>
    <mergeCell ref="A199:B199"/>
    <mergeCell ref="A194:B194"/>
    <mergeCell ref="A195:B195"/>
    <mergeCell ref="A196:B196"/>
    <mergeCell ref="A161:C161"/>
    <mergeCell ref="A162:C162"/>
    <mergeCell ref="A197:B197"/>
    <mergeCell ref="A189:B189"/>
    <mergeCell ref="A178:B178"/>
    <mergeCell ref="A179:G183"/>
    <mergeCell ref="A218:B218"/>
    <mergeCell ref="A219:B219"/>
    <mergeCell ref="A201:B201"/>
    <mergeCell ref="A202:B202"/>
    <mergeCell ref="A203:B203"/>
    <mergeCell ref="A217:B217"/>
    <mergeCell ref="A207:G211"/>
    <mergeCell ref="A216:B216"/>
    <mergeCell ref="B6:G6"/>
    <mergeCell ref="B7:G7"/>
    <mergeCell ref="A44:G44"/>
    <mergeCell ref="A36:G40"/>
    <mergeCell ref="A12:G13"/>
    <mergeCell ref="A35:B35"/>
    <mergeCell ref="A55:B55"/>
    <mergeCell ref="A95:B95"/>
    <mergeCell ref="A85:C85"/>
    <mergeCell ref="A86:C86"/>
    <mergeCell ref="A87:C87"/>
    <mergeCell ref="A88:C88"/>
    <mergeCell ref="A89:C89"/>
    <mergeCell ref="A65:B65"/>
    <mergeCell ref="A67:B67"/>
    <mergeCell ref="A69:B69"/>
    <mergeCell ref="A72:D72"/>
    <mergeCell ref="A75:B75"/>
    <mergeCell ref="A106:B106"/>
    <mergeCell ref="A110:D110"/>
    <mergeCell ref="A56:G60"/>
    <mergeCell ref="A84:C84"/>
    <mergeCell ref="A90:C90"/>
    <mergeCell ref="A91:C91"/>
    <mergeCell ref="A92:C92"/>
    <mergeCell ref="A96:G100"/>
    <mergeCell ref="A158:C158"/>
    <mergeCell ref="A76:G80"/>
    <mergeCell ref="A118:B118"/>
    <mergeCell ref="A119:B119"/>
    <mergeCell ref="A120:B120"/>
    <mergeCell ref="A132:B132"/>
    <mergeCell ref="A104:B104"/>
    <mergeCell ref="A105:B105"/>
    <mergeCell ref="A133:G137"/>
    <mergeCell ref="A143:B143"/>
    <mergeCell ref="A187:B187"/>
    <mergeCell ref="A188:B188"/>
    <mergeCell ref="A165:B165"/>
    <mergeCell ref="A166:G170"/>
    <mergeCell ref="A159:C159"/>
    <mergeCell ref="A160:C160"/>
    <mergeCell ref="A145:D145"/>
    <mergeCell ref="A148:B148"/>
    <mergeCell ref="A149:G153"/>
    <mergeCell ref="A141:B141"/>
    <mergeCell ref="A142:B142"/>
    <mergeCell ref="A157:C157"/>
  </mergeCells>
  <dataValidations count="3">
    <dataValidation type="list" allowBlank="1" showInputMessage="1" showErrorMessage="1" sqref="D327">
      <formula1>$AC$26:$AC$27</formula1>
    </dataValidation>
    <dataValidation type="list" allowBlank="1" showInputMessage="1" showErrorMessage="1" sqref="C111 C146 C18:C32 C47:C54 C61 C73:C74">
      <formula1>$AB$7:$AB$23</formula1>
    </dataValidation>
    <dataValidation type="list" allowBlank="1" showInputMessage="1" showErrorMessage="1" sqref="A12:G13">
      <formula1>$AC$31:$AC$37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71" r:id="rId4"/>
  <headerFooter alignWithMargins="0">
    <oddHeader>&amp;R&amp;D</oddHeader>
    <oddFooter>&amp;CSeite &amp;P von &amp;N</oddFooter>
  </headerFooter>
  <rowBreaks count="9" manualBreakCount="9">
    <brk id="40" max="8" man="1"/>
    <brk id="81" max="255" man="1"/>
    <brk id="115" max="8" man="1"/>
    <brk id="154" max="8" man="1"/>
    <brk id="190" max="8" man="1"/>
    <brk id="227" max="8" man="1"/>
    <brk id="265" max="8" man="1"/>
    <brk id="293" max="8" man="1"/>
    <brk id="326" max="8" man="1"/>
  </rowBreaks>
  <ignoredErrors>
    <ignoredError sqref="A322 A309 A315" numberStoredAsText="1"/>
    <ignoredError sqref="A216:B225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Landestreuhandstelle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Schikora</dc:creator>
  <cp:keywords/>
  <dc:description/>
  <cp:lastModifiedBy>Petersen, Beate</cp:lastModifiedBy>
  <cp:lastPrinted>2013-12-19T13:50:21Z</cp:lastPrinted>
  <dcterms:created xsi:type="dcterms:W3CDTF">2010-08-16T13:16:41Z</dcterms:created>
  <dcterms:modified xsi:type="dcterms:W3CDTF">2016-01-13T11:44:18Z</dcterms:modified>
  <cp:category/>
  <cp:version/>
  <cp:contentType/>
  <cp:contentStatus/>
</cp:coreProperties>
</file>