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040" yWindow="64891" windowWidth="4380" windowHeight="11850" activeTab="0"/>
  </bookViews>
  <sheets>
    <sheet name="Antragsteller" sheetId="1" r:id="rId1"/>
    <sheet name="Prüfung NBank" sheetId="2" r:id="rId2"/>
    <sheet name="Meldungen" sheetId="3" state="hidden" r:id="rId3"/>
  </sheets>
  <definedNames>
    <definedName name="Änderung">#REF!</definedName>
    <definedName name="Art">#REF!</definedName>
    <definedName name="_xlnm.Print_Area" localSheetId="0">'Antragsteller'!$C$1:$L$32</definedName>
    <definedName name="_xlnm.Print_Area" localSheetId="1">'Prüfung NBank'!$B$1:$R$43</definedName>
    <definedName name="Fördergebiet">#REF!</definedName>
    <definedName name="Im_Falle_von_Korrekturen">'Prüfung NBank'!$I$4:$R$29</definedName>
    <definedName name="Korrektur">#REF!</definedName>
    <definedName name="KorrekturTeilnehmerzahl">'Prüfung NBank'!$Q$19</definedName>
    <definedName name="Lehrgangsdauer">'Antragsteller'!$E$8</definedName>
    <definedName name="LehrgangsdauerKorrektur">'Prüfung NBank'!$Q$14</definedName>
    <definedName name="Teilnehmerzahl">'Antragsteller'!$J$8</definedName>
  </definedNames>
  <calcPr fullCalcOnLoad="1"/>
</workbook>
</file>

<file path=xl/sharedStrings.xml><?xml version="1.0" encoding="utf-8"?>
<sst xmlns="http://schemas.openxmlformats.org/spreadsheetml/2006/main" count="149" uniqueCount="103">
  <si>
    <t>t</t>
  </si>
  <si>
    <t>L</t>
  </si>
  <si>
    <t>K</t>
  </si>
  <si>
    <t>Zuwendungsfähige Lehrgangskosten</t>
  </si>
  <si>
    <t>Zuwendungsfähige Freistellungskosten</t>
  </si>
  <si>
    <t>Summe zuwendungsf. Gesamtausgaben</t>
  </si>
  <si>
    <t>Summe nicht zwf. Ausgaben</t>
  </si>
  <si>
    <t>berechneter ESF-Förderbeitrag</t>
  </si>
  <si>
    <t>In den nachfolgenden Berechnungen werden nur zuwendungsfähige Ausgaben betrachtet! Andere Kosten trägt der Betrieb allein!</t>
  </si>
  <si>
    <t>Förderung ESF</t>
  </si>
  <si>
    <t>Summe</t>
  </si>
  <si>
    <t>Lehrgangsdauer in h (Zeitstd.)</t>
  </si>
  <si>
    <t>max. ESF-Förderbeitrag</t>
  </si>
  <si>
    <t xml:space="preserve">Berechnungen zur Ermittlung der Höhe des ESF-Förderbeitrags (Projekt WiN) </t>
  </si>
  <si>
    <t>geplante Freistellungskosten</t>
  </si>
  <si>
    <t>max. mögliche Lehrgangskosten</t>
  </si>
  <si>
    <t>max. möglicher ESF-Förderbeitrag</t>
  </si>
  <si>
    <t>Kofinanzierung des Betriebes</t>
  </si>
  <si>
    <t>Direktbeitrag des Betriebes min. 10%</t>
  </si>
  <si>
    <t>Allgemeine Hinweise:</t>
  </si>
  <si>
    <t>(mind. 1.000,00 € Förderung)</t>
  </si>
  <si>
    <t>Direktbeitrag des Betriebs</t>
  </si>
  <si>
    <t>Freistellungsstunden</t>
  </si>
  <si>
    <t>T</t>
  </si>
  <si>
    <t>V</t>
  </si>
  <si>
    <t>Informationen zu den Teilnehmern</t>
  </si>
  <si>
    <t>geplante Lehrgangskosten p. P.</t>
  </si>
  <si>
    <t>max. Erstattungssatz je h</t>
  </si>
  <si>
    <t>max. Erstattungssatz je Freistellungsstunde</t>
  </si>
  <si>
    <t xml:space="preserve"> Informationen zur Maßnahme</t>
  </si>
  <si>
    <t xml:space="preserve"> Informationen zur Freistellung</t>
  </si>
  <si>
    <t>Anzahl der Teilnehmer</t>
  </si>
  <si>
    <t>allen Teilnehmern gleich hoch?</t>
  </si>
  <si>
    <t>Sind die Freistellungsstunden bei</t>
  </si>
  <si>
    <t>Σ Freistellungsstunden</t>
  </si>
  <si>
    <t>Σ geplante Freistellungskosten</t>
  </si>
  <si>
    <t>Σ Lehrgangsdauer in h (Zeitstd.)</t>
  </si>
  <si>
    <t>i</t>
  </si>
  <si>
    <t>Plausibilitätsprüfung</t>
  </si>
  <si>
    <t>Nr.</t>
  </si>
  <si>
    <t>Name, Vorname</t>
  </si>
  <si>
    <t>Freistellungsstd.</t>
  </si>
  <si>
    <t>pro Teilnehmer</t>
  </si>
  <si>
    <t>Insgesamt</t>
  </si>
  <si>
    <t>Σ gepl. Lehrgangskosten</t>
  </si>
  <si>
    <t xml:space="preserve"> Antragsnummer:</t>
  </si>
  <si>
    <r>
      <t>E</t>
    </r>
    <r>
      <rPr>
        <vertAlign val="subscript"/>
        <sz val="8"/>
        <color indexed="9"/>
        <rFont val="Arial"/>
        <family val="2"/>
      </rPr>
      <t>max</t>
    </r>
  </si>
  <si>
    <r>
      <t>L</t>
    </r>
    <r>
      <rPr>
        <vertAlign val="subscript"/>
        <sz val="7"/>
        <color indexed="9"/>
        <rFont val="Arial"/>
        <family val="2"/>
      </rPr>
      <t>zwf</t>
    </r>
  </si>
  <si>
    <r>
      <t>K</t>
    </r>
    <r>
      <rPr>
        <vertAlign val="subscript"/>
        <sz val="7"/>
        <color indexed="9"/>
        <rFont val="Arial"/>
        <family val="2"/>
      </rPr>
      <t>zwf</t>
    </r>
  </si>
  <si>
    <r>
      <t>G</t>
    </r>
    <r>
      <rPr>
        <vertAlign val="subscript"/>
        <sz val="7"/>
        <color indexed="9"/>
        <rFont val="Arial"/>
        <family val="2"/>
      </rPr>
      <t>zwf</t>
    </r>
  </si>
  <si>
    <r>
      <t>F</t>
    </r>
    <r>
      <rPr>
        <vertAlign val="subscript"/>
        <sz val="7"/>
        <color indexed="9"/>
        <rFont val="Arial"/>
        <family val="2"/>
      </rPr>
      <t>max</t>
    </r>
  </si>
  <si>
    <t xml:space="preserve"> Korrekturen zur Maßnahme</t>
  </si>
  <si>
    <t>Tatsächliche Lehrgangskosten p. P.</t>
  </si>
  <si>
    <t>Änderung</t>
  </si>
  <si>
    <t>Name</t>
  </si>
  <si>
    <t>Freitext / Bemerkung</t>
  </si>
  <si>
    <t>Kundeneingaben</t>
  </si>
  <si>
    <t>geplante Freistellungsstunden</t>
  </si>
  <si>
    <t>Korrekturwerte</t>
  </si>
  <si>
    <t xml:space="preserve"> Korrekturen zur Freistellung</t>
  </si>
  <si>
    <t>Freistellung für alle Teilnehmer gleich?</t>
  </si>
  <si>
    <t>TN</t>
  </si>
  <si>
    <t>Kommentare/Korrekturen</t>
  </si>
  <si>
    <r>
      <t>Kofinanzierung des Betriebs K</t>
    </r>
    <r>
      <rPr>
        <vertAlign val="subscript"/>
        <sz val="10"/>
        <rFont val="Arial"/>
        <family val="2"/>
      </rPr>
      <t>zwf</t>
    </r>
  </si>
  <si>
    <t>Lehrgangaausgaben</t>
  </si>
  <si>
    <t>Freistellungsausgaben</t>
  </si>
  <si>
    <t>Einzelansicht zuwendungsfähiger Werte</t>
  </si>
  <si>
    <t>Tats. Freistellungskosten (€)</t>
  </si>
  <si>
    <t>Tats. Freistellungsstunden (Std.)</t>
  </si>
  <si>
    <t>Lehrgangsdauer in Std. (Zeitstd.)</t>
  </si>
  <si>
    <t>Freistellungsstunden für alle Teilnehmer gleich hoch?</t>
  </si>
  <si>
    <t>Anerk. 
Freist.-Std.</t>
  </si>
  <si>
    <t>Freistellungs-
Kosten</t>
  </si>
  <si>
    <t>Direktbeitrag</t>
  </si>
  <si>
    <t>Anerkannte
Freistellungsstunden</t>
  </si>
  <si>
    <t>Vorgabe in %</t>
  </si>
  <si>
    <t xml:space="preserve">Σ Zuwendungsfähige Gesamtausgaben </t>
  </si>
  <si>
    <t>Σ Nicht zuwendungsfähige Ausgaben</t>
  </si>
  <si>
    <t>ESF-Förderbetrag</t>
  </si>
  <si>
    <t>ᴓ pro Teilnehmer</t>
  </si>
  <si>
    <t>Übersicht Ausgaben</t>
  </si>
  <si>
    <t>Übersicht Finanzierung</t>
  </si>
  <si>
    <t>Förderung ESF in %</t>
  </si>
  <si>
    <t>Direktbeitr. d. Betr. in %</t>
  </si>
  <si>
    <t>Kofinanz. d. Betr. Kzwf in %</t>
  </si>
  <si>
    <t>Berechnungsgrundlage zum Finanzierungsplan (Fachkräftebündnisse - Weiterbildungen für Beschäftigte)</t>
  </si>
  <si>
    <t>a</t>
  </si>
  <si>
    <t>b</t>
  </si>
  <si>
    <t>c</t>
  </si>
  <si>
    <t>d</t>
  </si>
  <si>
    <t>e</t>
  </si>
  <si>
    <t>f</t>
  </si>
  <si>
    <t>g</t>
  </si>
  <si>
    <t>Bitte füllen Sie nur die gelb hinterlegten Felder aus. Beginnen Sie mit der Antragsnummer.</t>
  </si>
  <si>
    <t>Bitte füllen Sie nur die gelb hinterlegten Felder aus. Fahren Sie mit den Informationen zur Maßnahme fort!</t>
  </si>
  <si>
    <t>Bitte füllen Sie nur die gelb hinterlegten Felder aus. Fahren Sie mit den Informationen zur Freistellung fort!</t>
  </si>
  <si>
    <t>Bitte geben Sie die Teilnehmer unter "Informationen zu den Teilnehmern" an.</t>
  </si>
  <si>
    <t>Freistellungsstunden: Bitte tragen Sie die Freistellungsstunden und Namen der Teilnehmer einzelnt ein.</t>
  </si>
  <si>
    <t>Freistellungsstunden: Bitte tragen Sie die Höhe der Freistellungsstunden ein, die für alle Teilnehmer gilt.</t>
  </si>
  <si>
    <t xml:space="preserve">Das Formular ist formal korrekt und vollständig ausgefüllt. </t>
  </si>
  <si>
    <t>• Bitte beachten Sie, dass die Förderung maximal 50% der zuwendungsfähigen Gesamtausgaben betragen darf.
• Der Direktbeitrag des Unternehmens muss mindestens 10% der Lehrgangskosten umfassen.
• Die ESF-Fördersumme muss pro Person mindestens 1.000,00 Euro betragen.
• Betriebsinhaber können keine Freistellungsausgaben geltend machen.
• Die Freistellungsstunden dürfen maximal so hoch sein, wie die Lehrgangsstunden.
• Die Freistellungsausgaben dürfen maximal so hoch sein, wie die Lehrgangskosten.</t>
  </si>
  <si>
    <t>Nein</t>
  </si>
  <si>
    <t>max. Erstattungssatz je Freistellungsstd. 19,00 EUR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</si>
</sst>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  <numFmt numFmtId="178" formatCode="0&quot;.&quot;"/>
    <numFmt numFmtId="179" formatCode="\ &quot;Antragsnummer:&quot;\ 0"/>
    <numFmt numFmtId="180" formatCode="_-* #,##0.00\ [$€-407]_-;\-* #,##0.00\ [$€-407]_-;_-* &quot;-&quot;??\ [$€-407]_-;_-@_-"/>
    <numFmt numFmtId="181" formatCode="0.00%\ &quot; von Lzwf&quot;"/>
    <numFmt numFmtId="182" formatCode="0.00%&quot; von Lzwf&quot;"/>
    <numFmt numFmtId="183" formatCode="0.00%\ &quot;von Gzwf&quot;"/>
    <numFmt numFmtId="184" formatCode="0.00%&quot; von&quot;"/>
    <numFmt numFmtId="185" formatCode="#,##0.00\ &quot;h&quot;"/>
    <numFmt numFmtId="186" formatCode="#,##0.00&quot; h&quot;"/>
    <numFmt numFmtId="187" formatCode="#,##0.00\ &quot;€&quot;"/>
    <numFmt numFmtId="188" formatCode="&quot;via Freistellung &quot;#,##0.00"/>
    <numFmt numFmtId="189" formatCode="&quot;Vorgabe: min. 10%: &quot;#,##0.00"/>
    <numFmt numFmtId="190" formatCode="&quot;via Freistellung: &quot;#,##0.00"/>
    <numFmt numFmtId="191" formatCode="&quot;via Freistellung:   &quot;#,##0.00"/>
    <numFmt numFmtId="192" formatCode="&quot;Vorgabe: min. 10%:   &quot;#,##0.00"/>
    <numFmt numFmtId="193" formatCode="&quot;Vorgabe: max. 50%:   &quot;#,##0.00"/>
    <numFmt numFmtId="194" formatCode="#,##0.00\ &quot;  &quot;"/>
  </numFmts>
  <fonts count="7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Wingdings 2"/>
      <family val="1"/>
    </font>
    <font>
      <b/>
      <sz val="13.5"/>
      <name val="Arial"/>
      <family val="2"/>
    </font>
    <font>
      <sz val="7"/>
      <name val="Arial"/>
      <family val="2"/>
    </font>
    <font>
      <vertAlign val="subscript"/>
      <sz val="7"/>
      <color indexed="9"/>
      <name val="Arial"/>
      <family val="2"/>
    </font>
    <font>
      <vertAlign val="subscript"/>
      <sz val="8"/>
      <color indexed="9"/>
      <name val="Arial"/>
      <family val="2"/>
    </font>
    <font>
      <vertAlign val="sub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7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10"/>
      <color indexed="23"/>
      <name val="Arial"/>
      <family val="2"/>
    </font>
    <font>
      <b/>
      <sz val="7"/>
      <color indexed="23"/>
      <name val="Arial"/>
      <family val="2"/>
    </font>
    <font>
      <sz val="7"/>
      <color indexed="23"/>
      <name val="Wingdings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Webdings"/>
      <family val="1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7"/>
      <color theme="0" tint="-0.4999699890613556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7"/>
      <color theme="0" tint="-0.4999699890613556"/>
      <name val="Arial"/>
      <family val="2"/>
    </font>
    <font>
      <sz val="7"/>
      <color theme="0" tint="-0.4999699890613556"/>
      <name val="Wingdings"/>
      <family val="0"/>
    </font>
    <font>
      <b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Webdings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dash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medium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medium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63" fillId="33" borderId="0" xfId="0" applyFont="1" applyFill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left" indent="1"/>
    </xf>
    <xf numFmtId="4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172" fontId="64" fillId="0" borderId="19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center"/>
    </xf>
    <xf numFmtId="2" fontId="65" fillId="34" borderId="20" xfId="0" applyNumberFormat="1" applyFont="1" applyFill="1" applyBorder="1" applyAlignment="1" applyProtection="1">
      <alignment horizontal="center" vertical="center"/>
      <protection locked="0"/>
    </xf>
    <xf numFmtId="2" fontId="66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2" fontId="65" fillId="34" borderId="21" xfId="0" applyNumberFormat="1" applyFont="1" applyFill="1" applyBorder="1" applyAlignment="1" applyProtection="1">
      <alignment horizontal="center" vertical="center"/>
      <protection locked="0"/>
    </xf>
    <xf numFmtId="2" fontId="65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64" fillId="0" borderId="0" xfId="0" applyFont="1" applyAlignment="1">
      <alignment vertical="top"/>
    </xf>
    <xf numFmtId="0" fontId="64" fillId="0" borderId="24" xfId="0" applyFont="1" applyBorder="1" applyAlignment="1">
      <alignment vertical="top"/>
    </xf>
    <xf numFmtId="0" fontId="64" fillId="0" borderId="25" xfId="0" applyFont="1" applyBorder="1" applyAlignment="1">
      <alignment vertical="top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3" xfId="0" applyFill="1" applyBorder="1" applyAlignment="1" applyProtection="1">
      <alignment horizontal="left" vertical="center" indent="1"/>
      <protection locked="0"/>
    </xf>
    <xf numFmtId="0" fontId="0" fillId="33" borderId="28" xfId="0" applyFill="1" applyBorder="1" applyAlignment="1" applyProtection="1">
      <alignment horizontal="left" vertical="center" indent="1"/>
      <protection locked="0"/>
    </xf>
    <xf numFmtId="0" fontId="64" fillId="33" borderId="29" xfId="0" applyFont="1" applyFill="1" applyBorder="1" applyAlignment="1" applyProtection="1">
      <alignment horizontal="center" vertical="center"/>
      <protection locked="0"/>
    </xf>
    <xf numFmtId="0" fontId="64" fillId="33" borderId="30" xfId="0" applyFont="1" applyFill="1" applyBorder="1" applyAlignment="1" applyProtection="1">
      <alignment horizontal="center" vertical="center"/>
      <protection locked="0"/>
    </xf>
    <xf numFmtId="0" fontId="64" fillId="3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right"/>
    </xf>
    <xf numFmtId="0" fontId="64" fillId="36" borderId="22" xfId="0" applyFont="1" applyFill="1" applyBorder="1" applyAlignment="1">
      <alignment vertical="center"/>
    </xf>
    <xf numFmtId="4" fontId="0" fillId="37" borderId="20" xfId="0" applyNumberFormat="1" applyFill="1" applyBorder="1" applyAlignment="1" applyProtection="1">
      <alignment horizontal="right" indent="1"/>
      <protection locked="0"/>
    </xf>
    <xf numFmtId="4" fontId="0" fillId="37" borderId="25" xfId="0" applyNumberFormat="1" applyFill="1" applyBorder="1" applyAlignment="1" applyProtection="1">
      <alignment horizontal="right" indent="1"/>
      <protection locked="0"/>
    </xf>
    <xf numFmtId="0" fontId="0" fillId="33" borderId="25" xfId="0" applyFill="1" applyBorder="1" applyAlignment="1">
      <alignment/>
    </xf>
    <xf numFmtId="0" fontId="64" fillId="33" borderId="32" xfId="0" applyFont="1" applyFill="1" applyBorder="1" applyAlignment="1">
      <alignment vertical="top"/>
    </xf>
    <xf numFmtId="0" fontId="6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2" fontId="64" fillId="33" borderId="19" xfId="0" applyNumberFormat="1" applyFont="1" applyFill="1" applyBorder="1" applyAlignment="1">
      <alignment horizontal="right" vertical="top" inden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63" fillId="33" borderId="24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63" fillId="33" borderId="34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4" fontId="0" fillId="37" borderId="0" xfId="0" applyNumberFormat="1" applyFill="1" applyBorder="1" applyAlignment="1" applyProtection="1">
      <alignment horizontal="right" indent="1"/>
      <protection locked="0"/>
    </xf>
    <xf numFmtId="172" fontId="0" fillId="35" borderId="33" xfId="0" applyNumberFormat="1" applyFill="1" applyBorder="1" applyAlignment="1" applyProtection="1">
      <alignment/>
      <protection/>
    </xf>
    <xf numFmtId="172" fontId="0" fillId="38" borderId="33" xfId="0" applyNumberFormat="1" applyFill="1" applyBorder="1" applyAlignment="1" applyProtection="1">
      <alignment/>
      <protection locked="0"/>
    </xf>
    <xf numFmtId="4" fontId="0" fillId="38" borderId="20" xfId="0" applyNumberFormat="1" applyFill="1" applyBorder="1" applyAlignment="1" applyProtection="1">
      <alignment horizontal="right" indent="1"/>
      <protection locked="0"/>
    </xf>
    <xf numFmtId="0" fontId="0" fillId="33" borderId="25" xfId="0" applyFont="1" applyFill="1" applyBorder="1" applyAlignment="1">
      <alignment/>
    </xf>
    <xf numFmtId="2" fontId="0" fillId="37" borderId="0" xfId="0" applyNumberFormat="1" applyFill="1" applyBorder="1" applyAlignment="1" applyProtection="1">
      <alignment horizontal="right" indent="1"/>
      <protection locked="0"/>
    </xf>
    <xf numFmtId="172" fontId="0" fillId="33" borderId="10" xfId="0" applyNumberFormat="1" applyFill="1" applyBorder="1" applyAlignment="1" applyProtection="1">
      <alignment/>
      <protection/>
    </xf>
    <xf numFmtId="0" fontId="0" fillId="39" borderId="10" xfId="0" applyFont="1" applyFill="1" applyBorder="1" applyAlignment="1">
      <alignment/>
    </xf>
    <xf numFmtId="4" fontId="0" fillId="38" borderId="25" xfId="0" applyNumberFormat="1" applyFill="1" applyBorder="1" applyAlignment="1" applyProtection="1">
      <alignment horizontal="right" indent="1"/>
      <protection locked="0"/>
    </xf>
    <xf numFmtId="172" fontId="63" fillId="33" borderId="20" xfId="0" applyNumberFormat="1" applyFont="1" applyFill="1" applyBorder="1" applyAlignment="1">
      <alignment/>
    </xf>
    <xf numFmtId="172" fontId="63" fillId="33" borderId="19" xfId="0" applyNumberFormat="1" applyFont="1" applyFill="1" applyBorder="1" applyAlignment="1">
      <alignment/>
    </xf>
    <xf numFmtId="172" fontId="67" fillId="33" borderId="19" xfId="0" applyNumberFormat="1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0" xfId="0" applyFill="1" applyBorder="1" applyAlignment="1" applyProtection="1">
      <alignment horizontal="left" vertical="center" indent="1"/>
      <protection locked="0"/>
    </xf>
    <xf numFmtId="0" fontId="0" fillId="33" borderId="10" xfId="0" applyFill="1" applyBorder="1" applyAlignment="1" applyProtection="1">
      <alignment horizontal="left" vertical="center" indent="1"/>
      <protection locked="0"/>
    </xf>
    <xf numFmtId="2" fontId="65" fillId="34" borderId="20" xfId="0" applyNumberFormat="1" applyFont="1" applyFill="1" applyBorder="1" applyAlignment="1" applyProtection="1">
      <alignment vertical="center"/>
      <protection locked="0"/>
    </xf>
    <xf numFmtId="2" fontId="65" fillId="34" borderId="33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67" fillId="0" borderId="0" xfId="0" applyFont="1" applyFill="1" applyBorder="1" applyAlignment="1">
      <alignment/>
    </xf>
    <xf numFmtId="0" fontId="63" fillId="0" borderId="0" xfId="0" applyFont="1" applyAlignment="1">
      <alignment horizontal="right" indent="1"/>
    </xf>
    <xf numFmtId="0" fontId="67" fillId="0" borderId="0" xfId="0" applyFont="1" applyAlignment="1">
      <alignment/>
    </xf>
    <xf numFmtId="0" fontId="64" fillId="33" borderId="34" xfId="0" applyFont="1" applyFill="1" applyBorder="1" applyAlignment="1">
      <alignment vertical="top"/>
    </xf>
    <xf numFmtId="172" fontId="0" fillId="33" borderId="19" xfId="0" applyNumberFormat="1" applyFill="1" applyBorder="1" applyAlignment="1" applyProtection="1">
      <alignment/>
      <protection/>
    </xf>
    <xf numFmtId="0" fontId="0" fillId="39" borderId="35" xfId="0" applyFont="1" applyFill="1" applyBorder="1" applyAlignment="1">
      <alignment/>
    </xf>
    <xf numFmtId="172" fontId="0" fillId="39" borderId="21" xfId="0" applyNumberFormat="1" applyFont="1" applyFill="1" applyBorder="1" applyAlignment="1" applyProtection="1">
      <alignment horizontal="right" indent="1"/>
      <protection/>
    </xf>
    <xf numFmtId="172" fontId="0" fillId="39" borderId="26" xfId="0" applyNumberFormat="1" applyFont="1" applyFill="1" applyBorder="1" applyAlignment="1" applyProtection="1">
      <alignment horizontal="right" indent="1"/>
      <protection/>
    </xf>
    <xf numFmtId="172" fontId="2" fillId="39" borderId="26" xfId="0" applyNumberFormat="1" applyFont="1" applyFill="1" applyBorder="1" applyAlignment="1" applyProtection="1">
      <alignment horizontal="right" indent="1"/>
      <protection/>
    </xf>
    <xf numFmtId="0" fontId="0" fillId="0" borderId="27" xfId="0" applyBorder="1" applyAlignment="1">
      <alignment horizontal="right" indent="1"/>
    </xf>
    <xf numFmtId="0" fontId="64" fillId="0" borderId="34" xfId="0" applyFont="1" applyFill="1" applyBorder="1" applyAlignment="1">
      <alignment vertical="top"/>
    </xf>
    <xf numFmtId="2" fontId="0" fillId="38" borderId="19" xfId="0" applyNumberFormat="1" applyFill="1" applyBorder="1" applyAlignment="1" applyProtection="1">
      <alignment horizontal="right" indent="1"/>
      <protection locked="0"/>
    </xf>
    <xf numFmtId="186" fontId="0" fillId="39" borderId="26" xfId="0" applyNumberFormat="1" applyFont="1" applyFill="1" applyBorder="1" applyAlignment="1" applyProtection="1">
      <alignment horizontal="right" indent="1"/>
      <protection/>
    </xf>
    <xf numFmtId="172" fontId="64" fillId="0" borderId="27" xfId="0" applyNumberFormat="1" applyFont="1" applyFill="1" applyBorder="1" applyAlignment="1">
      <alignment horizontal="right" vertical="top" indent="1"/>
    </xf>
    <xf numFmtId="172" fontId="63" fillId="33" borderId="12" xfId="0" applyNumberFormat="1" applyFont="1" applyFill="1" applyBorder="1" applyAlignment="1" applyProtection="1">
      <alignment horizontal="right" indent="1"/>
      <protection hidden="1"/>
    </xf>
    <xf numFmtId="172" fontId="67" fillId="33" borderId="0" xfId="0" applyNumberFormat="1" applyFont="1" applyFill="1" applyBorder="1" applyAlignment="1" applyProtection="1">
      <alignment horizontal="right" indent="1"/>
      <protection hidden="1"/>
    </xf>
    <xf numFmtId="172" fontId="63" fillId="33" borderId="0" xfId="0" applyNumberFormat="1" applyFont="1" applyFill="1" applyBorder="1" applyAlignment="1" applyProtection="1">
      <alignment horizontal="right" indent="1"/>
      <protection hidden="1"/>
    </xf>
    <xf numFmtId="172" fontId="63" fillId="33" borderId="14" xfId="0" applyNumberFormat="1" applyFont="1" applyFill="1" applyBorder="1" applyAlignment="1" applyProtection="1">
      <alignment horizontal="right" indent="1"/>
      <protection hidden="1"/>
    </xf>
    <xf numFmtId="172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39" borderId="0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indent="1"/>
      <protection/>
    </xf>
    <xf numFmtId="0" fontId="69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right" indent="1"/>
      <protection locked="0"/>
    </xf>
    <xf numFmtId="0" fontId="63" fillId="0" borderId="36" xfId="0" applyFont="1" applyBorder="1" applyAlignment="1">
      <alignment horizontal="right" indent="1"/>
    </xf>
    <xf numFmtId="0" fontId="0" fillId="39" borderId="0" xfId="0" applyFill="1" applyAlignment="1">
      <alignment/>
    </xf>
    <xf numFmtId="2" fontId="0" fillId="40" borderId="0" xfId="0" applyNumberFormat="1" applyFill="1" applyBorder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25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172" fontId="2" fillId="40" borderId="0" xfId="0" applyNumberFormat="1" applyFont="1" applyFill="1" applyBorder="1" applyAlignment="1">
      <alignment/>
    </xf>
    <xf numFmtId="172" fontId="2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64" fillId="39" borderId="32" xfId="0" applyFont="1" applyFill="1" applyBorder="1" applyAlignment="1">
      <alignment vertical="top"/>
    </xf>
    <xf numFmtId="0" fontId="64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2" xfId="0" applyFont="1" applyFill="1" applyBorder="1" applyAlignment="1">
      <alignment/>
    </xf>
    <xf numFmtId="0" fontId="64" fillId="39" borderId="34" xfId="0" applyFont="1" applyFill="1" applyBorder="1" applyAlignment="1">
      <alignment vertical="top"/>
    </xf>
    <xf numFmtId="0" fontId="0" fillId="39" borderId="10" xfId="0" applyFill="1" applyBorder="1" applyAlignment="1">
      <alignment/>
    </xf>
    <xf numFmtId="0" fontId="0" fillId="39" borderId="0" xfId="0" applyFill="1" applyAlignment="1">
      <alignment horizontal="center"/>
    </xf>
    <xf numFmtId="172" fontId="2" fillId="39" borderId="0" xfId="0" applyNumberFormat="1" applyFont="1" applyFill="1" applyBorder="1" applyAlignment="1">
      <alignment/>
    </xf>
    <xf numFmtId="172" fontId="2" fillId="39" borderId="34" xfId="0" applyNumberFormat="1" applyFont="1" applyFill="1" applyBorder="1" applyAlignment="1">
      <alignment/>
    </xf>
    <xf numFmtId="172" fontId="2" fillId="39" borderId="10" xfId="0" applyNumberFormat="1" applyFont="1" applyFill="1" applyBorder="1" applyAlignment="1">
      <alignment/>
    </xf>
    <xf numFmtId="0" fontId="63" fillId="39" borderId="0" xfId="0" applyFont="1" applyFill="1" applyAlignment="1">
      <alignment horizontal="right" indent="1"/>
    </xf>
    <xf numFmtId="172" fontId="63" fillId="39" borderId="24" xfId="0" applyNumberFormat="1" applyFont="1" applyFill="1" applyBorder="1" applyAlignment="1">
      <alignment horizontal="right" indent="1"/>
    </xf>
    <xf numFmtId="0" fontId="64" fillId="39" borderId="0" xfId="0" applyFont="1" applyFill="1" applyBorder="1" applyAlignment="1">
      <alignment vertical="center" wrapText="1"/>
    </xf>
    <xf numFmtId="172" fontId="0" fillId="39" borderId="0" xfId="0" applyNumberFormat="1" applyFont="1" applyFill="1" applyBorder="1" applyAlignment="1">
      <alignment horizontal="right"/>
    </xf>
    <xf numFmtId="0" fontId="64" fillId="39" borderId="0" xfId="0" applyFont="1" applyFill="1" applyBorder="1" applyAlignment="1">
      <alignment horizontal="right" vertical="center" wrapText="1" indent="1"/>
    </xf>
    <xf numFmtId="172" fontId="0" fillId="39" borderId="32" xfId="0" applyNumberFormat="1" applyFont="1" applyFill="1" applyBorder="1" applyAlignment="1">
      <alignment horizontal="right" indent="1"/>
    </xf>
    <xf numFmtId="0" fontId="64" fillId="39" borderId="37" xfId="0" applyFont="1" applyFill="1" applyBorder="1" applyAlignment="1">
      <alignment vertical="center" wrapText="1"/>
    </xf>
    <xf numFmtId="172" fontId="0" fillId="39" borderId="37" xfId="0" applyNumberFormat="1" applyFont="1" applyFill="1" applyBorder="1" applyAlignment="1">
      <alignment horizontal="right"/>
    </xf>
    <xf numFmtId="0" fontId="64" fillId="39" borderId="37" xfId="0" applyFont="1" applyFill="1" applyBorder="1" applyAlignment="1">
      <alignment horizontal="right" vertical="center" wrapText="1" indent="1"/>
    </xf>
    <xf numFmtId="172" fontId="0" fillId="39" borderId="35" xfId="0" applyNumberFormat="1" applyFont="1" applyFill="1" applyBorder="1" applyAlignment="1">
      <alignment horizontal="right" indent="1"/>
    </xf>
    <xf numFmtId="172" fontId="2" fillId="39" borderId="10" xfId="0" applyNumberFormat="1" applyFont="1" applyFill="1" applyBorder="1" applyAlignment="1">
      <alignment horizontal="right"/>
    </xf>
    <xf numFmtId="172" fontId="2" fillId="39" borderId="10" xfId="0" applyNumberFormat="1" applyFont="1" applyFill="1" applyBorder="1" applyAlignment="1">
      <alignment horizontal="right" indent="1"/>
    </xf>
    <xf numFmtId="172" fontId="2" fillId="39" borderId="34" xfId="0" applyNumberFormat="1" applyFont="1" applyFill="1" applyBorder="1" applyAlignment="1">
      <alignment horizontal="right" indent="1"/>
    </xf>
    <xf numFmtId="0" fontId="0" fillId="39" borderId="10" xfId="0" applyFill="1" applyBorder="1" applyAlignment="1">
      <alignment horizontal="right" indent="1"/>
    </xf>
    <xf numFmtId="0" fontId="3" fillId="39" borderId="10" xfId="0" applyFont="1" applyFill="1" applyBorder="1" applyAlignment="1">
      <alignment horizontal="right" indent="1"/>
    </xf>
    <xf numFmtId="0" fontId="3" fillId="39" borderId="0" xfId="0" applyFont="1" applyFill="1" applyAlignment="1">
      <alignment horizontal="right" indent="1"/>
    </xf>
    <xf numFmtId="0" fontId="0" fillId="39" borderId="0" xfId="0" applyFill="1" applyAlignment="1">
      <alignment horizontal="right" indent="1"/>
    </xf>
    <xf numFmtId="0" fontId="0" fillId="39" borderId="0" xfId="0" applyFill="1" applyBorder="1" applyAlignment="1">
      <alignment horizontal="right" indent="1"/>
    </xf>
    <xf numFmtId="0" fontId="6" fillId="39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0" fillId="39" borderId="0" xfId="0" applyNumberFormat="1" applyFill="1" applyBorder="1" applyAlignment="1">
      <alignment horizontal="right"/>
    </xf>
    <xf numFmtId="187" fontId="0" fillId="0" borderId="0" xfId="0" applyNumberFormat="1" applyFill="1" applyAlignment="1">
      <alignment horizontal="right"/>
    </xf>
    <xf numFmtId="187" fontId="0" fillId="0" borderId="0" xfId="0" applyNumberFormat="1" applyAlignment="1">
      <alignment horizontal="right"/>
    </xf>
    <xf numFmtId="2" fontId="0" fillId="39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70" fillId="39" borderId="0" xfId="0" applyFont="1" applyFill="1" applyAlignment="1">
      <alignment horizontal="left"/>
    </xf>
    <xf numFmtId="0" fontId="71" fillId="39" borderId="0" xfId="0" applyFont="1" applyFill="1" applyAlignment="1">
      <alignment/>
    </xf>
    <xf numFmtId="172" fontId="0" fillId="39" borderId="0" xfId="0" applyNumberFormat="1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2" fontId="72" fillId="39" borderId="0" xfId="0" applyNumberFormat="1" applyFont="1" applyFill="1" applyBorder="1" applyAlignment="1" applyProtection="1">
      <alignment horizontal="right" vertical="center"/>
      <protection locked="0"/>
    </xf>
    <xf numFmtId="44" fontId="0" fillId="39" borderId="0" xfId="0" applyNumberFormat="1" applyFill="1" applyAlignment="1">
      <alignment/>
    </xf>
    <xf numFmtId="172" fontId="0" fillId="39" borderId="0" xfId="0" applyNumberFormat="1" applyFill="1" applyBorder="1" applyAlignment="1">
      <alignment/>
    </xf>
    <xf numFmtId="172" fontId="0" fillId="39" borderId="0" xfId="0" applyNumberFormat="1" applyFill="1" applyAlignment="1">
      <alignment/>
    </xf>
    <xf numFmtId="0" fontId="67" fillId="39" borderId="0" xfId="0" applyFont="1" applyFill="1" applyBorder="1" applyAlignment="1">
      <alignment/>
    </xf>
    <xf numFmtId="0" fontId="63" fillId="39" borderId="0" xfId="0" applyFont="1" applyFill="1" applyAlignment="1">
      <alignment/>
    </xf>
    <xf numFmtId="0" fontId="0" fillId="39" borderId="0" xfId="0" applyFill="1" applyAlignment="1">
      <alignment horizontal="right" indent="2"/>
    </xf>
    <xf numFmtId="0" fontId="0" fillId="39" borderId="0" xfId="0" applyFill="1" applyAlignment="1">
      <alignment vertical="center"/>
    </xf>
    <xf numFmtId="172" fontId="73" fillId="39" borderId="0" xfId="0" applyNumberFormat="1" applyFont="1" applyFill="1" applyAlignment="1">
      <alignment/>
    </xf>
    <xf numFmtId="0" fontId="2" fillId="39" borderId="16" xfId="0" applyFont="1" applyFill="1" applyBorder="1" applyAlignment="1">
      <alignment horizontal="center"/>
    </xf>
    <xf numFmtId="0" fontId="0" fillId="39" borderId="17" xfId="0" applyFill="1" applyBorder="1" applyAlignment="1">
      <alignment horizontal="left" indent="1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78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left" indent="1"/>
    </xf>
    <xf numFmtId="0" fontId="0" fillId="39" borderId="0" xfId="0" applyFont="1" applyFill="1" applyAlignment="1">
      <alignment/>
    </xf>
    <xf numFmtId="4" fontId="0" fillId="39" borderId="0" xfId="0" applyNumberFormat="1" applyFont="1" applyFill="1" applyAlignment="1">
      <alignment/>
    </xf>
    <xf numFmtId="0" fontId="0" fillId="39" borderId="0" xfId="0" applyFill="1" applyAlignment="1">
      <alignment horizontal="left" vertical="center"/>
    </xf>
    <xf numFmtId="172" fontId="64" fillId="39" borderId="0" xfId="0" applyNumberFormat="1" applyFont="1" applyFill="1" applyBorder="1" applyAlignment="1">
      <alignment horizontal="right" vertical="center"/>
    </xf>
    <xf numFmtId="0" fontId="0" fillId="39" borderId="38" xfId="0" applyFont="1" applyFill="1" applyBorder="1" applyAlignment="1">
      <alignment vertical="center"/>
    </xf>
    <xf numFmtId="0" fontId="0" fillId="39" borderId="39" xfId="0" applyFont="1" applyFill="1" applyBorder="1" applyAlignment="1">
      <alignment vertical="center"/>
    </xf>
    <xf numFmtId="0" fontId="0" fillId="39" borderId="0" xfId="0" applyFill="1" applyAlignment="1">
      <alignment horizontal="right" vertical="center"/>
    </xf>
    <xf numFmtId="4" fontId="63" fillId="41" borderId="40" xfId="0" applyNumberFormat="1" applyFont="1" applyFill="1" applyBorder="1" applyAlignment="1" applyProtection="1">
      <alignment horizontal="right" vertical="center"/>
      <protection locked="0"/>
    </xf>
    <xf numFmtId="172" fontId="63" fillId="41" borderId="41" xfId="0" applyNumberFormat="1" applyFont="1" applyFill="1" applyBorder="1" applyAlignment="1" applyProtection="1">
      <alignment horizontal="right" vertical="center"/>
      <protection locked="0"/>
    </xf>
    <xf numFmtId="2" fontId="0" fillId="42" borderId="38" xfId="0" applyNumberFormat="1" applyFill="1" applyBorder="1" applyAlignment="1" applyProtection="1">
      <alignment horizontal="right" vertical="center"/>
      <protection locked="0"/>
    </xf>
    <xf numFmtId="4" fontId="0" fillId="42" borderId="38" xfId="0" applyNumberFormat="1" applyFill="1" applyBorder="1" applyAlignment="1" applyProtection="1">
      <alignment horizontal="right" vertical="center"/>
      <protection locked="0"/>
    </xf>
    <xf numFmtId="172" fontId="64" fillId="42" borderId="38" xfId="0" applyNumberFormat="1" applyFont="1" applyFill="1" applyBorder="1" applyAlignment="1" applyProtection="1">
      <alignment horizontal="right" vertical="center"/>
      <protection/>
    </xf>
    <xf numFmtId="44" fontId="0" fillId="42" borderId="39" xfId="59" applyFill="1" applyBorder="1" applyAlignment="1" applyProtection="1">
      <alignment horizontal="right" vertical="center"/>
      <protection hidden="1"/>
    </xf>
    <xf numFmtId="44" fontId="63" fillId="41" borderId="41" xfId="59" applyFont="1" applyFill="1" applyBorder="1" applyAlignment="1" applyProtection="1">
      <alignment horizontal="right" vertical="center"/>
      <protection hidden="1"/>
    </xf>
    <xf numFmtId="0" fontId="63" fillId="39" borderId="0" xfId="0" applyFont="1" applyFill="1" applyAlignment="1">
      <alignment horizontal="right" vertical="center"/>
    </xf>
    <xf numFmtId="172" fontId="63" fillId="33" borderId="42" xfId="0" applyNumberFormat="1" applyFont="1" applyFill="1" applyBorder="1" applyAlignment="1" applyProtection="1">
      <alignment horizontal="right" vertical="center"/>
      <protection hidden="1"/>
    </xf>
    <xf numFmtId="172" fontId="63" fillId="33" borderId="43" xfId="0" applyNumberFormat="1" applyFont="1" applyFill="1" applyBorder="1" applyAlignment="1" applyProtection="1">
      <alignment horizontal="right" vertical="center"/>
      <protection hidden="1"/>
    </xf>
    <xf numFmtId="172" fontId="63" fillId="33" borderId="44" xfId="0" applyNumberFormat="1" applyFont="1" applyFill="1" applyBorder="1" applyAlignment="1" applyProtection="1">
      <alignment horizontal="right" vertical="center"/>
      <protection hidden="1"/>
    </xf>
    <xf numFmtId="172" fontId="67" fillId="33" borderId="43" xfId="0" applyNumberFormat="1" applyFont="1" applyFill="1" applyBorder="1" applyAlignment="1" applyProtection="1">
      <alignment horizontal="right" vertical="center"/>
      <protection hidden="1"/>
    </xf>
    <xf numFmtId="172" fontId="63" fillId="33" borderId="12" xfId="0" applyNumberFormat="1" applyFont="1" applyFill="1" applyBorder="1" applyAlignment="1" applyProtection="1">
      <alignment horizontal="right" vertical="center"/>
      <protection hidden="1"/>
    </xf>
    <xf numFmtId="172" fontId="63" fillId="33" borderId="0" xfId="0" applyNumberFormat="1" applyFont="1" applyFill="1" applyBorder="1" applyAlignment="1" applyProtection="1">
      <alignment horizontal="right" vertical="center"/>
      <protection hidden="1"/>
    </xf>
    <xf numFmtId="172" fontId="63" fillId="33" borderId="14" xfId="0" applyNumberFormat="1" applyFont="1" applyFill="1" applyBorder="1" applyAlignment="1" applyProtection="1">
      <alignment horizontal="right" vertical="center"/>
      <protection hidden="1"/>
    </xf>
    <xf numFmtId="2" fontId="74" fillId="34" borderId="20" xfId="0" applyNumberFormat="1" applyFont="1" applyFill="1" applyBorder="1" applyAlignment="1" applyProtection="1">
      <alignment horizontal="right"/>
      <protection locked="0"/>
    </xf>
    <xf numFmtId="2" fontId="72" fillId="34" borderId="45" xfId="0" applyNumberFormat="1" applyFont="1" applyFill="1" applyBorder="1" applyAlignment="1" applyProtection="1">
      <alignment horizontal="right"/>
      <protection locked="0"/>
    </xf>
    <xf numFmtId="2" fontId="74" fillId="34" borderId="46" xfId="0" applyNumberFormat="1" applyFont="1" applyFill="1" applyBorder="1" applyAlignment="1" applyProtection="1">
      <alignment horizontal="right"/>
      <protection locked="0"/>
    </xf>
    <xf numFmtId="2" fontId="72" fillId="34" borderId="19" xfId="0" applyNumberFormat="1" applyFont="1" applyFill="1" applyBorder="1" applyAlignment="1" applyProtection="1">
      <alignment horizontal="right"/>
      <protection locked="0"/>
    </xf>
    <xf numFmtId="2" fontId="72" fillId="34" borderId="33" xfId="0" applyNumberFormat="1" applyFont="1" applyFill="1" applyBorder="1" applyAlignment="1" applyProtection="1">
      <alignment horizontal="right"/>
      <protection locked="0"/>
    </xf>
    <xf numFmtId="2" fontId="72" fillId="43" borderId="47" xfId="0" applyNumberFormat="1" applyFont="1" applyFill="1" applyBorder="1" applyAlignment="1" applyProtection="1">
      <alignment horizontal="right"/>
      <protection locked="0"/>
    </xf>
    <xf numFmtId="2" fontId="72" fillId="43" borderId="48" xfId="0" applyNumberFormat="1" applyFont="1" applyFill="1" applyBorder="1" applyAlignment="1" applyProtection="1">
      <alignment horizontal="right"/>
      <protection locked="0"/>
    </xf>
    <xf numFmtId="2" fontId="74" fillId="34" borderId="49" xfId="0" applyNumberFormat="1" applyFont="1" applyFill="1" applyBorder="1" applyAlignment="1" applyProtection="1">
      <alignment horizontal="right"/>
      <protection locked="0"/>
    </xf>
    <xf numFmtId="2" fontId="72" fillId="34" borderId="50" xfId="0" applyNumberFormat="1" applyFont="1" applyFill="1" applyBorder="1" applyAlignment="1" applyProtection="1">
      <alignment horizontal="right"/>
      <protection locked="0"/>
    </xf>
    <xf numFmtId="2" fontId="72" fillId="43" borderId="51" xfId="0" applyNumberFormat="1" applyFont="1" applyFill="1" applyBorder="1" applyAlignment="1" applyProtection="1">
      <alignment horizontal="right"/>
      <protection locked="0"/>
    </xf>
    <xf numFmtId="2" fontId="72" fillId="43" borderId="52" xfId="0" applyNumberFormat="1" applyFont="1" applyFill="1" applyBorder="1" applyAlignment="1" applyProtection="1">
      <alignment horizontal="right"/>
      <protection locked="0"/>
    </xf>
    <xf numFmtId="172" fontId="0" fillId="39" borderId="21" xfId="0" applyNumberFormat="1" applyFont="1" applyFill="1" applyBorder="1" applyAlignment="1">
      <alignment horizontal="right" indent="1"/>
    </xf>
    <xf numFmtId="172" fontId="0" fillId="39" borderId="26" xfId="0" applyNumberFormat="1" applyFont="1" applyFill="1" applyBorder="1" applyAlignment="1">
      <alignment horizontal="right" indent="1"/>
    </xf>
    <xf numFmtId="172" fontId="2" fillId="39" borderId="26" xfId="0" applyNumberFormat="1" applyFont="1" applyFill="1" applyBorder="1" applyAlignment="1">
      <alignment horizontal="right" indent="1"/>
    </xf>
    <xf numFmtId="0" fontId="0" fillId="39" borderId="32" xfId="0" applyFill="1" applyBorder="1" applyAlignment="1">
      <alignment horizontal="right" indent="1"/>
    </xf>
    <xf numFmtId="172" fontId="2" fillId="39" borderId="27" xfId="0" applyNumberFormat="1" applyFont="1" applyFill="1" applyBorder="1" applyAlignment="1">
      <alignment horizontal="right" indent="1"/>
    </xf>
    <xf numFmtId="0" fontId="0" fillId="33" borderId="53" xfId="0" applyFill="1" applyBorder="1" applyAlignment="1" applyProtection="1">
      <alignment horizontal="left" vertical="center" indent="1"/>
      <protection locked="0"/>
    </xf>
    <xf numFmtId="0" fontId="64" fillId="44" borderId="22" xfId="0" applyFont="1" applyFill="1" applyBorder="1" applyAlignment="1">
      <alignment vertical="center"/>
    </xf>
    <xf numFmtId="0" fontId="4" fillId="44" borderId="54" xfId="0" applyFont="1" applyFill="1" applyBorder="1" applyAlignment="1">
      <alignment horizontal="left" vertical="center"/>
    </xf>
    <xf numFmtId="4" fontId="0" fillId="45" borderId="22" xfId="0" applyNumberFormat="1" applyFill="1" applyBorder="1" applyAlignment="1" applyProtection="1">
      <alignment horizontal="right" vertical="center"/>
      <protection locked="0"/>
    </xf>
    <xf numFmtId="172" fontId="0" fillId="45" borderId="22" xfId="0" applyNumberFormat="1" applyFill="1" applyBorder="1" applyAlignment="1" applyProtection="1">
      <alignment horizontal="right" vertical="center"/>
      <protection locked="0"/>
    </xf>
    <xf numFmtId="2" fontId="0" fillId="45" borderId="22" xfId="0" applyNumberFormat="1" applyFill="1" applyBorder="1" applyAlignment="1" applyProtection="1">
      <alignment horizontal="right" vertical="center"/>
      <protection locked="0"/>
    </xf>
    <xf numFmtId="4" fontId="0" fillId="40" borderId="0" xfId="0" applyNumberFormat="1" applyFill="1" applyBorder="1" applyAlignment="1">
      <alignment horizontal="center"/>
    </xf>
    <xf numFmtId="4" fontId="0" fillId="4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64" fillId="39" borderId="17" xfId="0" applyFont="1" applyFill="1" applyBorder="1" applyAlignment="1">
      <alignment horizontal="right"/>
    </xf>
    <xf numFmtId="0" fontId="71" fillId="39" borderId="0" xfId="0" applyFont="1" applyFill="1" applyAlignment="1">
      <alignment horizontal="left" vertical="top" wrapText="1"/>
    </xf>
    <xf numFmtId="0" fontId="0" fillId="44" borderId="55" xfId="0" applyFont="1" applyFill="1" applyBorder="1" applyAlignment="1">
      <alignment horizontal="left" vertical="center"/>
    </xf>
    <xf numFmtId="0" fontId="0" fillId="44" borderId="56" xfId="0" applyFont="1" applyFill="1" applyBorder="1" applyAlignment="1">
      <alignment horizontal="left" vertical="center"/>
    </xf>
    <xf numFmtId="179" fontId="2" fillId="44" borderId="16" xfId="0" applyNumberFormat="1" applyFont="1" applyFill="1" applyBorder="1" applyAlignment="1">
      <alignment horizontal="center" vertical="center"/>
    </xf>
    <xf numFmtId="179" fontId="2" fillId="44" borderId="17" xfId="0" applyNumberFormat="1" applyFont="1" applyFill="1" applyBorder="1" applyAlignment="1">
      <alignment horizontal="center" vertical="center"/>
    </xf>
    <xf numFmtId="179" fontId="2" fillId="44" borderId="18" xfId="0" applyNumberFormat="1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2" fontId="64" fillId="39" borderId="0" xfId="0" applyNumberFormat="1" applyFont="1" applyFill="1" applyBorder="1" applyAlignment="1">
      <alignment horizontal="right" indent="1"/>
    </xf>
    <xf numFmtId="172" fontId="64" fillId="39" borderId="19" xfId="0" applyNumberFormat="1" applyFont="1" applyFill="1" applyBorder="1" applyAlignment="1">
      <alignment horizontal="right" indent="1"/>
    </xf>
    <xf numFmtId="0" fontId="0" fillId="33" borderId="57" xfId="0" applyFill="1" applyBorder="1" applyAlignment="1">
      <alignment horizontal="center" vertical="center"/>
    </xf>
    <xf numFmtId="0" fontId="2" fillId="39" borderId="10" xfId="0" applyNumberFormat="1" applyFont="1" applyFill="1" applyBorder="1" applyAlignment="1">
      <alignment horizontal="right" indent="1"/>
    </xf>
    <xf numFmtId="172" fontId="2" fillId="39" borderId="10" xfId="0" applyNumberFormat="1" applyFont="1" applyFill="1" applyBorder="1" applyAlignment="1">
      <alignment horizontal="right" indent="1"/>
    </xf>
    <xf numFmtId="186" fontId="64" fillId="39" borderId="0" xfId="0" applyNumberFormat="1" applyFont="1" applyFill="1" applyBorder="1" applyAlignment="1" applyProtection="1">
      <alignment horizontal="right" indent="1"/>
      <protection/>
    </xf>
    <xf numFmtId="172" fontId="64" fillId="39" borderId="0" xfId="0" applyNumberFormat="1" applyFont="1" applyFill="1" applyBorder="1" applyAlignment="1" applyProtection="1">
      <alignment horizontal="right" indent="1"/>
      <protection/>
    </xf>
    <xf numFmtId="172" fontId="64" fillId="0" borderId="0" xfId="0" applyNumberFormat="1" applyFont="1" applyFill="1" applyBorder="1" applyAlignment="1">
      <alignment horizontal="right" vertical="top" indent="1"/>
    </xf>
    <xf numFmtId="0" fontId="63" fillId="39" borderId="37" xfId="0" applyFont="1" applyFill="1" applyBorder="1" applyAlignment="1">
      <alignment horizontal="right" indent="1"/>
    </xf>
    <xf numFmtId="0" fontId="63" fillId="39" borderId="25" xfId="0" applyFont="1" applyFill="1" applyBorder="1" applyAlignment="1">
      <alignment horizontal="right" wrapText="1"/>
    </xf>
    <xf numFmtId="172" fontId="2" fillId="39" borderId="19" xfId="0" applyNumberFormat="1" applyFont="1" applyFill="1" applyBorder="1" applyAlignment="1">
      <alignment horizontal="right" indent="1"/>
    </xf>
    <xf numFmtId="172" fontId="2" fillId="39" borderId="0" xfId="0" applyNumberFormat="1" applyFont="1" applyFill="1" applyBorder="1" applyAlignment="1">
      <alignment horizontal="right" indent="1"/>
    </xf>
    <xf numFmtId="193" fontId="64" fillId="39" borderId="0" xfId="0" applyNumberFormat="1" applyFont="1" applyFill="1" applyBorder="1" applyAlignment="1">
      <alignment horizontal="right" inden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191" fontId="64" fillId="39" borderId="25" xfId="0" applyNumberFormat="1" applyFont="1" applyFill="1" applyBorder="1" applyAlignment="1">
      <alignment horizontal="right" indent="1"/>
    </xf>
    <xf numFmtId="192" fontId="64" fillId="39" borderId="0" xfId="0" applyNumberFormat="1" applyFont="1" applyFill="1" applyBorder="1" applyAlignment="1">
      <alignment horizontal="right" indent="1"/>
    </xf>
    <xf numFmtId="172" fontId="64" fillId="39" borderId="25" xfId="0" applyNumberFormat="1" applyFont="1" applyFill="1" applyBorder="1" applyAlignment="1">
      <alignment horizontal="right" indent="1"/>
    </xf>
    <xf numFmtId="0" fontId="0" fillId="33" borderId="5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5">
    <dxf>
      <fill>
        <patternFill>
          <bgColor theme="3" tint="0.799979984760284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left style="dashed">
          <color theme="0" tint="-0.24993999302387238"/>
        </left>
        <right style="dashed">
          <color theme="0" tint="-0.24993999302387238"/>
        </right>
        <bottom style="dashed">
          <color theme="0" tint="-0.24993999302387238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>
          <color indexed="63"/>
        </left>
        <right>
          <color indexed="63"/>
        </right>
        <top style="thin">
          <color theme="0" tint="-0.4999699890613556"/>
        </top>
        <bottom>
          <color indexed="63"/>
        </bottom>
      </border>
    </dxf>
    <dxf>
      <border>
        <left style="thin">
          <color theme="0" tint="-0.4999699890613556"/>
        </left>
      </border>
    </dxf>
    <dxf>
      <fill>
        <patternFill>
          <bgColor rgb="FFFF9999"/>
        </patternFill>
      </fill>
      <border>
        <bottom style="thin">
          <color theme="0" tint="-0.4999699890613556"/>
        </bottom>
      </border>
    </dxf>
    <dxf>
      <fill>
        <patternFill>
          <bgColor rgb="FFFF9999"/>
        </patternFill>
      </fill>
      <border>
        <left>
          <color indexed="63"/>
        </left>
        <right>
          <color indexed="63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/>
        </patternFill>
      </fill>
      <border>
        <bottom style="dashed">
          <color theme="0" tint="-0.24993999302387238"/>
        </bottom>
      </border>
    </dxf>
    <dxf>
      <fill>
        <patternFill>
          <bgColor rgb="FFFF9999"/>
        </patternFill>
      </fill>
      <border>
        <bottom style="thin">
          <color theme="0" tint="-0.4999699890613556"/>
        </bottom>
      </border>
    </dxf>
    <dxf>
      <fill>
        <patternFill>
          <bgColor rgb="FFFF999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top style="thin">
          <color theme="0" tint="-0.4999699890613556"/>
        </top>
      </border>
    </dxf>
    <dxf>
      <font>
        <name val="Cambria"/>
        <color auto="1"/>
      </font>
      <fill>
        <patternFill>
          <bgColor rgb="FFFF999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right style="thin">
          <color theme="0" tint="-0.4999699890613556"/>
        </right>
      </border>
    </dxf>
    <dxf>
      <fill>
        <patternFill>
          <bgColor rgb="FFFF999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ill>
        <patternFill>
          <bgColor rgb="FFFF9999"/>
        </patternFill>
      </fill>
      <border>
        <left>
          <color indexed="63"/>
        </left>
        <right>
          <color indexed="63"/>
        </right>
        <top style="thin">
          <color theme="0" tint="-0.4999699890613556"/>
        </top>
        <bottom style="thin">
          <color theme="0" tint="-0.4999699890613556"/>
        </bottom>
      </border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ill>
        <patternFill>
          <bgColor theme="3" tint="0.7999799847602844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/>
        </patternFill>
      </fill>
      <border>
        <left>
          <color indexed="63"/>
        </left>
        <right>
          <color indexed="63"/>
        </right>
        <top style="thin">
          <color theme="0" tint="-0.4999699890613556"/>
        </top>
        <bottom>
          <color indexed="63"/>
        </bottom>
      </border>
    </dxf>
    <dxf>
      <font>
        <name val="Cambria"/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>
          <color theme="0" tint="-0.4999699890613556"/>
        </top>
        <bottom>
          <color indexed="63"/>
        </bottom>
      </border>
    </dxf>
    <dxf>
      <font>
        <color theme="1"/>
      </font>
      <border>
        <bottom style="dashed">
          <color theme="0" tint="-0.24993999302387238"/>
        </bottom>
      </border>
    </dxf>
    <dxf>
      <fill>
        <patternFill>
          <bgColor rgb="FFFFFF00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ill>
        <patternFill>
          <bgColor theme="5" tint="0.399949997663497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left style="thin">
          <color theme="0" tint="-0.4999699890613556"/>
        </left>
        <right>
          <color indexed="63"/>
        </right>
      </border>
    </dxf>
    <dxf>
      <border>
        <left>
          <color indexed="63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104775</xdr:colOff>
      <xdr:row>2</xdr:row>
      <xdr:rowOff>123825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2590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9525</xdr:rowOff>
    </xdr:from>
    <xdr:to>
      <xdr:col>7</xdr:col>
      <xdr:colOff>133350</xdr:colOff>
      <xdr:row>15</xdr:row>
      <xdr:rowOff>180975</xdr:rowOff>
    </xdr:to>
    <xdr:sp>
      <xdr:nvSpPr>
        <xdr:cNvPr id="2" name="Gleichschenkliges Dreieck 2"/>
        <xdr:cNvSpPr>
          <a:spLocks/>
        </xdr:cNvSpPr>
      </xdr:nvSpPr>
      <xdr:spPr>
        <a:xfrm rot="5400000">
          <a:off x="3733800" y="2381250"/>
          <a:ext cx="123825" cy="552450"/>
        </a:xfrm>
        <a:prstGeom prst="triangl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9525</xdr:rowOff>
    </xdr:from>
    <xdr:to>
      <xdr:col>7</xdr:col>
      <xdr:colOff>133350</xdr:colOff>
      <xdr:row>32</xdr:row>
      <xdr:rowOff>180975</xdr:rowOff>
    </xdr:to>
    <xdr:sp>
      <xdr:nvSpPr>
        <xdr:cNvPr id="3" name="Gleichschenkliges Dreieck 4"/>
        <xdr:cNvSpPr>
          <a:spLocks/>
        </xdr:cNvSpPr>
      </xdr:nvSpPr>
      <xdr:spPr>
        <a:xfrm rot="5400000">
          <a:off x="3733800" y="4857750"/>
          <a:ext cx="123825" cy="1123950"/>
        </a:xfrm>
        <a:prstGeom prst="triangl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7</xdr:col>
      <xdr:colOff>133350</xdr:colOff>
      <xdr:row>24</xdr:row>
      <xdr:rowOff>180975</xdr:rowOff>
    </xdr:to>
    <xdr:sp>
      <xdr:nvSpPr>
        <xdr:cNvPr id="4" name="Gleichschenkliges Dreieck 5"/>
        <xdr:cNvSpPr>
          <a:spLocks/>
        </xdr:cNvSpPr>
      </xdr:nvSpPr>
      <xdr:spPr>
        <a:xfrm rot="5400000">
          <a:off x="3733800" y="3238500"/>
          <a:ext cx="123825" cy="1314450"/>
        </a:xfrm>
        <a:prstGeom prst="triangl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190500</xdr:rowOff>
    </xdr:from>
    <xdr:to>
      <xdr:col>17</xdr:col>
      <xdr:colOff>171450</xdr:colOff>
      <xdr:row>26</xdr:row>
      <xdr:rowOff>47625</xdr:rowOff>
    </xdr:to>
    <xdr:sp>
      <xdr:nvSpPr>
        <xdr:cNvPr id="5" name="Gleichschenkliges Dreieck 14"/>
        <xdr:cNvSpPr>
          <a:spLocks/>
        </xdr:cNvSpPr>
      </xdr:nvSpPr>
      <xdr:spPr>
        <a:xfrm rot="10800000">
          <a:off x="3933825" y="4562475"/>
          <a:ext cx="7134225" cy="142875"/>
        </a:xfrm>
        <a:prstGeom prst="triangle">
          <a:avLst>
            <a:gd name="adj" fmla="val 259"/>
          </a:avLst>
        </a:prstGeom>
        <a:solidFill>
          <a:srgbClr val="F2F2F2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9525</xdr:rowOff>
    </xdr:from>
    <xdr:to>
      <xdr:col>7</xdr:col>
      <xdr:colOff>142875</xdr:colOff>
      <xdr:row>41</xdr:row>
      <xdr:rowOff>180975</xdr:rowOff>
    </xdr:to>
    <xdr:sp>
      <xdr:nvSpPr>
        <xdr:cNvPr id="6" name="Gleichschenkliges Dreieck 9"/>
        <xdr:cNvSpPr>
          <a:spLocks/>
        </xdr:cNvSpPr>
      </xdr:nvSpPr>
      <xdr:spPr>
        <a:xfrm rot="5400000">
          <a:off x="3743325" y="6572250"/>
          <a:ext cx="123825" cy="1123950"/>
        </a:xfrm>
        <a:prstGeom prst="triangl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529"/>
  <sheetViews>
    <sheetView showGridLines="0" showRowColHeaders="0" tabSelected="1" zoomScalePageLayoutView="0" workbookViewId="0" topLeftCell="B7">
      <selection activeCell="J10" sqref="J10"/>
    </sheetView>
  </sheetViews>
  <sheetFormatPr defaultColWidth="11.421875" defaultRowHeight="15" customHeight="1"/>
  <cols>
    <col min="1" max="1" width="11.421875" style="137" hidden="1" customWidth="1"/>
    <col min="2" max="2" width="1.421875" style="137" customWidth="1"/>
    <col min="3" max="3" width="5.7109375" style="137" customWidth="1"/>
    <col min="4" max="4" width="22.140625" style="137" customWidth="1"/>
    <col min="5" max="5" width="15.7109375" style="137" customWidth="1"/>
    <col min="6" max="7" width="2.8515625" style="137" customWidth="1"/>
    <col min="8" max="8" width="5.7109375" style="137" customWidth="1"/>
    <col min="9" max="9" width="22.140625" style="137" customWidth="1"/>
    <col min="10" max="10" width="15.7109375" style="137" customWidth="1"/>
    <col min="11" max="11" width="2.8515625" style="137" customWidth="1"/>
    <col min="12" max="12" width="24.7109375" style="137" customWidth="1"/>
    <col min="13" max="13" width="11.421875" style="137" customWidth="1"/>
    <col min="14" max="14" width="11.7109375" style="137" customWidth="1"/>
    <col min="15" max="16384" width="11.421875" style="137" customWidth="1"/>
  </cols>
  <sheetData>
    <row r="1" ht="22.5" customHeight="1">
      <c r="C1" s="186" t="s">
        <v>13</v>
      </c>
    </row>
    <row r="2" spans="3:12" s="190" customFormat="1" ht="15" customHeight="1">
      <c r="C2" s="187" t="s">
        <v>19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1" ht="75" customHeight="1" thickBot="1">
      <c r="C3" s="255" t="s">
        <v>100</v>
      </c>
      <c r="D3" s="255"/>
      <c r="E3" s="255"/>
      <c r="F3" s="255"/>
      <c r="G3" s="255"/>
      <c r="H3" s="255"/>
      <c r="I3" s="255"/>
      <c r="J3" s="255"/>
      <c r="K3" s="255"/>
    </row>
    <row r="4" spans="1:11" ht="30" customHeight="1" thickBot="1" thickTop="1">
      <c r="A4" s="209" t="str">
        <f>IF(OR(C6=0,C6="",TRIM(C6)=""),"a",IF(OR(Lehrgangsdauer="",E10=""),"b",IF(OR(Teilnehmerzahl="",J10=""),"c",IF(AND(J10="Ja",J11=""),"d",IF(AND(J10="Nein",A6="Nein"),"e",IF(AND(J10="Nein",A7="Nein"),"f","g"))))))</f>
        <v>a</v>
      </c>
      <c r="C4" s="247" t="s">
        <v>24</v>
      </c>
      <c r="D4" s="256" t="str">
        <f>VLOOKUP(A4,Meldungen!$A:$B,2,0)</f>
        <v>Bitte füllen Sie nur die gelb hinterlegten Felder aus. Beginnen Sie mit der Antragsnummer.</v>
      </c>
      <c r="E4" s="256"/>
      <c r="F4" s="256"/>
      <c r="G4" s="256"/>
      <c r="H4" s="256"/>
      <c r="I4" s="256"/>
      <c r="J4" s="256"/>
      <c r="K4" s="257"/>
    </row>
    <row r="5" ht="7.5" customHeight="1" thickTop="1">
      <c r="L5" s="191"/>
    </row>
    <row r="6" spans="1:12" ht="15" customHeight="1">
      <c r="A6" s="137" t="str">
        <f ca="1">IF(COUNTA(INDIRECT(CONCATENATE("D30:D"&amp;30+Teilnehmerzahl-1)))=Teilnehmerzahl,"Ja","Nein")</f>
        <v>Nein</v>
      </c>
      <c r="C6" s="258">
        <v>0</v>
      </c>
      <c r="D6" s="259"/>
      <c r="E6" s="259"/>
      <c r="F6" s="260"/>
      <c r="L6" s="191"/>
    </row>
    <row r="7" spans="1:8" ht="15" customHeight="1">
      <c r="A7" s="137" t="str">
        <f ca="1">IF(COUNTA(INDIRECT(CONCATENATE("J30:J"&amp;30+Teilnehmerzahl-1)))=Teilnehmerzahl,"Ja","Nein")</f>
        <v>Nein</v>
      </c>
      <c r="C7" s="191" t="s">
        <v>29</v>
      </c>
      <c r="G7" s="152"/>
      <c r="H7" s="191" t="s">
        <v>30</v>
      </c>
    </row>
    <row r="8" spans="3:11" ht="15" customHeight="1">
      <c r="C8" s="146" t="s">
        <v>11</v>
      </c>
      <c r="D8" s="147"/>
      <c r="E8" s="248"/>
      <c r="F8" s="229" t="s">
        <v>37</v>
      </c>
      <c r="G8" s="152"/>
      <c r="H8" s="88" t="s">
        <v>31</v>
      </c>
      <c r="I8" s="147"/>
      <c r="J8" s="248"/>
      <c r="K8" s="229" t="s">
        <v>37</v>
      </c>
    </row>
    <row r="9" spans="3:11" ht="15" customHeight="1" thickBot="1">
      <c r="C9" s="148" t="s">
        <v>27</v>
      </c>
      <c r="D9" s="149"/>
      <c r="E9" s="210">
        <v>25</v>
      </c>
      <c r="F9" s="230"/>
      <c r="G9" s="152"/>
      <c r="H9" s="89" t="s">
        <v>33</v>
      </c>
      <c r="I9" s="152"/>
      <c r="J9" s="216"/>
      <c r="K9" s="230"/>
    </row>
    <row r="10" spans="3:11" ht="15" customHeight="1" thickBot="1">
      <c r="C10" s="89" t="s">
        <v>26</v>
      </c>
      <c r="D10" s="87"/>
      <c r="E10" s="249"/>
      <c r="F10" s="231" t="s">
        <v>37</v>
      </c>
      <c r="G10" s="152"/>
      <c r="H10" s="89" t="s">
        <v>32</v>
      </c>
      <c r="I10" s="152"/>
      <c r="J10" s="250" t="s">
        <v>101</v>
      </c>
      <c r="K10" s="231" t="s">
        <v>37</v>
      </c>
    </row>
    <row r="11" spans="3:12" ht="15" customHeight="1">
      <c r="C11" s="89"/>
      <c r="D11" s="87"/>
      <c r="E11" s="211"/>
      <c r="F11" s="232"/>
      <c r="G11" s="192"/>
      <c r="H11" s="89" t="s">
        <v>22</v>
      </c>
      <c r="I11" s="152"/>
      <c r="J11" s="217"/>
      <c r="K11" s="236" t="s">
        <v>37</v>
      </c>
      <c r="L11" s="152"/>
    </row>
    <row r="12" spans="3:11" ht="15" customHeight="1">
      <c r="C12" s="89"/>
      <c r="D12" s="87"/>
      <c r="E12" s="211"/>
      <c r="F12" s="232"/>
      <c r="G12" s="192"/>
      <c r="H12" s="148" t="s">
        <v>28</v>
      </c>
      <c r="I12" s="149"/>
      <c r="J12" s="218">
        <v>19</v>
      </c>
      <c r="K12" s="230"/>
    </row>
    <row r="13" spans="3:12" ht="15" customHeight="1">
      <c r="C13" s="150"/>
      <c r="D13" s="81"/>
      <c r="E13" s="212"/>
      <c r="F13" s="233"/>
      <c r="G13" s="192"/>
      <c r="H13" s="150" t="s">
        <v>14</v>
      </c>
      <c r="I13" s="155"/>
      <c r="J13" s="219">
        <f>IF(ISERROR(IF(J10="Ja",IF(J11&lt;=E8,J11*J12,E8*J12),J16/Teilnehmerzahl)),0,IF(J10="Ja",IF(J11&lt;=E8,J11*J12,E8*J12),J16/Teilnehmerzahl))</f>
        <v>0</v>
      </c>
      <c r="K13" s="237"/>
      <c r="L13" s="193"/>
    </row>
    <row r="14" spans="3:12" ht="3.75" customHeight="1">
      <c r="C14" s="87"/>
      <c r="E14" s="213"/>
      <c r="F14" s="190"/>
      <c r="H14" s="194"/>
      <c r="I14" s="194"/>
      <c r="J14" s="213"/>
      <c r="K14" s="190"/>
      <c r="L14" s="195"/>
    </row>
    <row r="15" spans="3:12" ht="15" customHeight="1">
      <c r="C15" s="20" t="s">
        <v>36</v>
      </c>
      <c r="D15" s="21"/>
      <c r="E15" s="214">
        <f>E8*Teilnehmerzahl</f>
        <v>0</v>
      </c>
      <c r="F15" s="234"/>
      <c r="G15" s="192"/>
      <c r="H15" s="20" t="s">
        <v>34</v>
      </c>
      <c r="I15" s="21"/>
      <c r="J15" s="214">
        <f ca="1">IF(J10="Ja",J11*Teilnehmerzahl,SUM(INDIRECT("Antragsteller!I30:I"&amp;30+Teilnehmerzahl-1)))</f>
        <v>0</v>
      </c>
      <c r="K15" s="234"/>
      <c r="L15" s="195"/>
    </row>
    <row r="16" spans="3:12" ht="15" customHeight="1">
      <c r="C16" s="22" t="s">
        <v>44</v>
      </c>
      <c r="D16" s="23"/>
      <c r="E16" s="215">
        <f>E10*Teilnehmerzahl</f>
        <v>0</v>
      </c>
      <c r="F16" s="235"/>
      <c r="G16" s="192"/>
      <c r="H16" s="22" t="s">
        <v>35</v>
      </c>
      <c r="I16" s="23"/>
      <c r="J16" s="220">
        <f>IF(J10="Ja",MIN(J13*Teilnehmerzahl,Teilnehmerzahl*E10),'Prüfung NBank'!Q24)</f>
        <v>0</v>
      </c>
      <c r="K16" s="235"/>
      <c r="L16" s="195"/>
    </row>
    <row r="17" spans="3:12" ht="15" customHeight="1">
      <c r="C17" s="87"/>
      <c r="H17" s="194"/>
      <c r="I17" s="194"/>
      <c r="J17" s="199"/>
      <c r="K17" s="190"/>
      <c r="L17" s="195"/>
    </row>
    <row r="18" spans="3:11" ht="15" customHeight="1">
      <c r="C18" s="196" t="s">
        <v>38</v>
      </c>
      <c r="D18" s="197"/>
      <c r="E18" s="197"/>
      <c r="F18" s="197"/>
      <c r="G18" s="197"/>
      <c r="H18" s="197"/>
      <c r="I18" s="160" t="s">
        <v>42</v>
      </c>
      <c r="J18" s="221" t="s">
        <v>43</v>
      </c>
      <c r="K18" s="190"/>
    </row>
    <row r="19" spans="3:12" ht="15" customHeight="1">
      <c r="C19" s="20" t="s">
        <v>15</v>
      </c>
      <c r="D19" s="21"/>
      <c r="E19" s="21"/>
      <c r="F19" s="21"/>
      <c r="G19" s="21"/>
      <c r="H19" s="21"/>
      <c r="I19" s="226">
        <f>MIN(E8*E9,E10)</f>
        <v>0</v>
      </c>
      <c r="J19" s="222">
        <f>I19*Teilnehmerzahl</f>
        <v>0</v>
      </c>
      <c r="K19" s="234"/>
      <c r="L19" s="195"/>
    </row>
    <row r="20" spans="3:12" ht="15" customHeight="1">
      <c r="C20" s="24" t="str">
        <f>IF(J10="Nein","max. mögliche Freistellungskosten (ᴓ pro Teilnehmer)","max. mögliche Freistellungskosten")</f>
        <v>max. mögliche Freistellungskosten (ᴓ pro Teilnehmer)</v>
      </c>
      <c r="D20" s="17"/>
      <c r="E20" s="17"/>
      <c r="F20" s="17"/>
      <c r="G20" s="17"/>
      <c r="H20" s="17"/>
      <c r="I20" s="227">
        <f>IF(J13&lt;=I19,J13,E10)</f>
        <v>0</v>
      </c>
      <c r="J20" s="223">
        <f>IF($J$10="Ja",I20*Teilnehmerzahl,MIN(J19,J16))</f>
        <v>0</v>
      </c>
      <c r="K20" s="238"/>
      <c r="L20" s="195"/>
    </row>
    <row r="21" spans="3:12" ht="15" customHeight="1">
      <c r="C21" s="22" t="str">
        <f>IF(J10="Nein","Summe geplante Gesamtausgaben (ᴓ pro Teilnehmer)","Summe geplante Gesamtausgaben")</f>
        <v>Summe geplante Gesamtausgaben (ᴓ pro Teilnehmer)</v>
      </c>
      <c r="D21" s="23"/>
      <c r="E21" s="23"/>
      <c r="F21" s="23"/>
      <c r="G21" s="23"/>
      <c r="H21" s="23"/>
      <c r="I21" s="228">
        <f>SUM(I19:I20)</f>
        <v>0</v>
      </c>
      <c r="J21" s="224">
        <f>I21*Teilnehmerzahl</f>
        <v>0</v>
      </c>
      <c r="K21" s="235"/>
      <c r="L21" s="195"/>
    </row>
    <row r="22" spans="3:12" ht="3.75" customHeight="1">
      <c r="C22" s="87"/>
      <c r="E22" s="176"/>
      <c r="H22" s="194"/>
      <c r="I22" s="198"/>
      <c r="J22" s="213"/>
      <c r="K22" s="190"/>
      <c r="L22" s="195"/>
    </row>
    <row r="23" spans="3:19" ht="15" customHeight="1">
      <c r="C23" s="20" t="s">
        <v>16</v>
      </c>
      <c r="D23" s="21"/>
      <c r="E23" s="21"/>
      <c r="F23" s="21"/>
      <c r="G23" s="21"/>
      <c r="H23" s="21"/>
      <c r="I23" s="123"/>
      <c r="J23" s="222">
        <f>IF(OR(AND(Lehrgangsdauer&lt;&gt;"",E10&lt;&gt;"",Teilnehmerzahl&lt;&gt;"",J10="Nein"),AND(Lehrgangsdauer&lt;&gt;"",E10&lt;&gt;"",Teilnehmerzahl&lt;&gt;"",J10="Ja",J11&lt;&gt;"")),'Prüfung NBank'!Q32,"")</f>
      </c>
      <c r="K23" s="234"/>
      <c r="L23" s="195"/>
      <c r="N23" s="199"/>
      <c r="O23" s="199"/>
      <c r="P23" s="199"/>
      <c r="Q23" s="199"/>
      <c r="R23" s="199"/>
      <c r="S23" s="199"/>
    </row>
    <row r="24" spans="3:19" ht="15" customHeight="1">
      <c r="C24" s="24" t="s">
        <v>7</v>
      </c>
      <c r="D24" s="17"/>
      <c r="E24" s="17"/>
      <c r="F24" s="17"/>
      <c r="G24" s="17"/>
      <c r="H24" s="17"/>
      <c r="I24" s="124"/>
      <c r="J24" s="225" t="str">
        <f>IF(OR(AND(Lehrgangsdauer&lt;&gt;"",E10&lt;&gt;"",Teilnehmerzahl&lt;&gt;"",J10="Nein"),AND(Lehrgangsdauer&lt;&gt;"",E10&lt;&gt;"",Teilnehmerzahl&lt;&gt;"",J10="Ja",J11&lt;&gt;"")),J23,"Bitte vollständig")</f>
        <v>Bitte vollständig</v>
      </c>
      <c r="K24" s="238"/>
      <c r="L24" s="200"/>
      <c r="N24" s="199"/>
      <c r="O24" s="199"/>
      <c r="P24" s="199"/>
      <c r="Q24" s="199"/>
      <c r="R24" s="199"/>
      <c r="S24" s="199"/>
    </row>
    <row r="25" spans="3:19" ht="15" customHeight="1" thickBot="1">
      <c r="C25" s="24" t="s">
        <v>18</v>
      </c>
      <c r="D25" s="17"/>
      <c r="E25" s="17"/>
      <c r="F25" s="17"/>
      <c r="G25" s="17"/>
      <c r="H25" s="17"/>
      <c r="I25" s="125"/>
      <c r="J25" s="223" t="str">
        <f>IF(OR(AND(Lehrgangsdauer&lt;&gt;"",E10&lt;&gt;"",Teilnehmerzahl&lt;&gt;"",J10="Nein"),AND(Lehrgangsdauer&lt;&gt;"",E10&lt;&gt;"",Teilnehmerzahl&lt;&gt;"",J10="Ja",J11&lt;&gt;"")),'Prüfung NBank'!Q38,"ausfüllen!")</f>
        <v>ausfüllen!</v>
      </c>
      <c r="K25" s="239"/>
      <c r="L25" s="195"/>
      <c r="N25" s="199"/>
      <c r="O25" s="199"/>
      <c r="P25" s="199"/>
      <c r="Q25" s="199"/>
      <c r="R25" s="199"/>
      <c r="S25" s="199"/>
    </row>
    <row r="26" spans="3:19" ht="15" customHeight="1">
      <c r="C26" s="22" t="s">
        <v>17</v>
      </c>
      <c r="D26" s="23"/>
      <c r="E26" s="23"/>
      <c r="F26" s="23"/>
      <c r="G26" s="23"/>
      <c r="H26" s="23"/>
      <c r="I26" s="126"/>
      <c r="J26" s="224">
        <f>IF(OR(AND(Lehrgangsdauer&lt;&gt;"",E10&lt;&gt;"",Teilnehmerzahl&lt;&gt;"",J10="Nein"),AND(Lehrgangsdauer&lt;&gt;"",E10&lt;&gt;"",Teilnehmerzahl&lt;&gt;"",J10="Ja",J11&lt;&gt;"")),J20,"")</f>
      </c>
      <c r="K26" s="235"/>
      <c r="N26" s="199"/>
      <c r="O26" s="199"/>
      <c r="P26" s="199"/>
      <c r="Q26" s="199"/>
      <c r="R26" s="199"/>
      <c r="S26" s="199"/>
    </row>
    <row r="27" ht="15" customHeight="1">
      <c r="L27" s="195"/>
    </row>
    <row r="28" ht="15" customHeight="1">
      <c r="C28" s="191" t="s">
        <v>25</v>
      </c>
    </row>
    <row r="29" spans="3:11" ht="15" customHeight="1">
      <c r="C29" s="201" t="s">
        <v>39</v>
      </c>
      <c r="D29" s="202" t="s">
        <v>40</v>
      </c>
      <c r="E29" s="203"/>
      <c r="F29" s="203"/>
      <c r="G29" s="203"/>
      <c r="H29" s="203"/>
      <c r="I29" s="254" t="s">
        <v>102</v>
      </c>
      <c r="J29" s="203" t="s">
        <v>41</v>
      </c>
      <c r="K29" s="204"/>
    </row>
    <row r="30" spans="3:11" ht="15" customHeight="1">
      <c r="C30" s="205">
        <f aca="true" t="shared" si="0" ref="C30:C93">IF(OR(C29="",Teilnehmerzahl=0,Teilnehmerzahl=""),"",IF(C29="Nr.",1,IF(OR(C29=Teilnehmerzahl,$J$10=""),"",C29+"1")))</f>
      </c>
      <c r="D30" s="206"/>
      <c r="E30" s="207"/>
      <c r="F30" s="207"/>
      <c r="G30" s="207"/>
      <c r="H30" s="207"/>
      <c r="I30" s="207"/>
      <c r="J30" s="208"/>
      <c r="K30" s="208"/>
    </row>
    <row r="31" spans="3:11" ht="15" customHeight="1">
      <c r="C31" s="205">
        <f t="shared" si="0"/>
      </c>
      <c r="D31" s="206"/>
      <c r="E31" s="207"/>
      <c r="F31" s="207"/>
      <c r="G31" s="207"/>
      <c r="H31" s="207"/>
      <c r="I31" s="207"/>
      <c r="J31" s="208"/>
      <c r="K31" s="207"/>
    </row>
    <row r="32" spans="3:11" ht="15" customHeight="1">
      <c r="C32" s="205">
        <f t="shared" si="0"/>
      </c>
      <c r="D32" s="206"/>
      <c r="E32" s="207"/>
      <c r="F32" s="207"/>
      <c r="G32" s="207"/>
      <c r="H32" s="207"/>
      <c r="I32" s="207"/>
      <c r="J32" s="208"/>
      <c r="K32" s="207"/>
    </row>
    <row r="33" spans="3:11" ht="15" customHeight="1">
      <c r="C33" s="205">
        <f t="shared" si="0"/>
      </c>
      <c r="D33" s="206"/>
      <c r="E33" s="207"/>
      <c r="F33" s="207"/>
      <c r="G33" s="207"/>
      <c r="H33" s="207"/>
      <c r="I33" s="207"/>
      <c r="J33" s="208"/>
      <c r="K33" s="207"/>
    </row>
    <row r="34" spans="3:11" ht="15" customHeight="1">
      <c r="C34" s="205">
        <f t="shared" si="0"/>
      </c>
      <c r="D34" s="206"/>
      <c r="E34" s="207"/>
      <c r="F34" s="207"/>
      <c r="G34" s="207"/>
      <c r="H34" s="207"/>
      <c r="I34" s="207"/>
      <c r="J34" s="208"/>
      <c r="K34" s="207"/>
    </row>
    <row r="35" spans="3:11" ht="15" customHeight="1">
      <c r="C35" s="205">
        <f t="shared" si="0"/>
      </c>
      <c r="D35" s="206"/>
      <c r="E35" s="207"/>
      <c r="F35" s="207"/>
      <c r="G35" s="207"/>
      <c r="H35" s="207"/>
      <c r="I35" s="207"/>
      <c r="J35" s="208"/>
      <c r="K35" s="207"/>
    </row>
    <row r="36" spans="3:11" ht="15" customHeight="1">
      <c r="C36" s="205">
        <f t="shared" si="0"/>
      </c>
      <c r="D36" s="206"/>
      <c r="E36" s="207"/>
      <c r="F36" s="207"/>
      <c r="G36" s="207"/>
      <c r="H36" s="207"/>
      <c r="I36" s="207"/>
      <c r="J36" s="208"/>
      <c r="K36" s="207"/>
    </row>
    <row r="37" spans="3:11" ht="15" customHeight="1">
      <c r="C37" s="205">
        <f t="shared" si="0"/>
      </c>
      <c r="D37" s="206"/>
      <c r="E37" s="207"/>
      <c r="F37" s="207"/>
      <c r="G37" s="207"/>
      <c r="H37" s="207"/>
      <c r="I37" s="207"/>
      <c r="J37" s="208"/>
      <c r="K37" s="207"/>
    </row>
    <row r="38" spans="3:11" ht="15" customHeight="1">
      <c r="C38" s="205">
        <f t="shared" si="0"/>
      </c>
      <c r="D38" s="206"/>
      <c r="E38" s="207"/>
      <c r="F38" s="207"/>
      <c r="G38" s="207"/>
      <c r="H38" s="207"/>
      <c r="I38" s="207"/>
      <c r="J38" s="208"/>
      <c r="K38" s="207"/>
    </row>
    <row r="39" spans="3:11" ht="15" customHeight="1">
      <c r="C39" s="205">
        <f t="shared" si="0"/>
      </c>
      <c r="D39" s="206"/>
      <c r="E39" s="207"/>
      <c r="F39" s="207"/>
      <c r="G39" s="207"/>
      <c r="H39" s="207"/>
      <c r="I39" s="207"/>
      <c r="J39" s="208"/>
      <c r="K39" s="207"/>
    </row>
    <row r="40" spans="3:11" ht="15" customHeight="1">
      <c r="C40" s="205">
        <f t="shared" si="0"/>
      </c>
      <c r="D40" s="206"/>
      <c r="E40" s="207"/>
      <c r="F40" s="207"/>
      <c r="G40" s="207"/>
      <c r="H40" s="207"/>
      <c r="I40" s="207"/>
      <c r="J40" s="208"/>
      <c r="K40" s="207"/>
    </row>
    <row r="41" spans="3:11" ht="15" customHeight="1">
      <c r="C41" s="205">
        <f t="shared" si="0"/>
      </c>
      <c r="D41" s="206"/>
      <c r="E41" s="207"/>
      <c r="F41" s="207"/>
      <c r="G41" s="207"/>
      <c r="H41" s="207"/>
      <c r="I41" s="207"/>
      <c r="J41" s="208"/>
      <c r="K41" s="207"/>
    </row>
    <row r="42" spans="3:11" ht="15" customHeight="1">
      <c r="C42" s="205">
        <f t="shared" si="0"/>
      </c>
      <c r="D42" s="206"/>
      <c r="E42" s="207"/>
      <c r="F42" s="207"/>
      <c r="G42" s="207"/>
      <c r="H42" s="207"/>
      <c r="I42" s="207"/>
      <c r="J42" s="208"/>
      <c r="K42" s="207"/>
    </row>
    <row r="43" spans="3:11" ht="15" customHeight="1">
      <c r="C43" s="205">
        <f t="shared" si="0"/>
      </c>
      <c r="D43" s="206"/>
      <c r="E43" s="207"/>
      <c r="F43" s="207"/>
      <c r="G43" s="207"/>
      <c r="H43" s="207"/>
      <c r="I43" s="207"/>
      <c r="J43" s="208"/>
      <c r="K43" s="207"/>
    </row>
    <row r="44" spans="3:11" ht="15" customHeight="1">
      <c r="C44" s="205">
        <f t="shared" si="0"/>
      </c>
      <c r="D44" s="206"/>
      <c r="E44" s="207"/>
      <c r="F44" s="207"/>
      <c r="G44" s="207"/>
      <c r="H44" s="207"/>
      <c r="I44" s="207"/>
      <c r="J44" s="208"/>
      <c r="K44" s="207"/>
    </row>
    <row r="45" spans="3:11" ht="15" customHeight="1">
      <c r="C45" s="205">
        <f t="shared" si="0"/>
      </c>
      <c r="D45" s="206"/>
      <c r="E45" s="207"/>
      <c r="F45" s="207"/>
      <c r="G45" s="207"/>
      <c r="H45" s="207"/>
      <c r="I45" s="207"/>
      <c r="J45" s="208"/>
      <c r="K45" s="207"/>
    </row>
    <row r="46" spans="3:11" ht="15" customHeight="1">
      <c r="C46" s="205">
        <f t="shared" si="0"/>
      </c>
      <c r="D46" s="206"/>
      <c r="E46" s="207"/>
      <c r="F46" s="207"/>
      <c r="G46" s="207"/>
      <c r="H46" s="207"/>
      <c r="I46" s="207"/>
      <c r="J46" s="208"/>
      <c r="K46" s="207"/>
    </row>
    <row r="47" spans="3:11" ht="15" customHeight="1">
      <c r="C47" s="205">
        <f t="shared" si="0"/>
      </c>
      <c r="D47" s="206"/>
      <c r="E47" s="207"/>
      <c r="F47" s="207"/>
      <c r="G47" s="207"/>
      <c r="H47" s="207"/>
      <c r="I47" s="207"/>
      <c r="J47" s="208"/>
      <c r="K47" s="207"/>
    </row>
    <row r="48" spans="3:11" ht="15" customHeight="1">
      <c r="C48" s="205">
        <f t="shared" si="0"/>
      </c>
      <c r="D48" s="206"/>
      <c r="E48" s="207"/>
      <c r="F48" s="207"/>
      <c r="G48" s="207"/>
      <c r="H48" s="207"/>
      <c r="I48" s="207"/>
      <c r="J48" s="208"/>
      <c r="K48" s="207"/>
    </row>
    <row r="49" spans="3:11" ht="15" customHeight="1">
      <c r="C49" s="205">
        <f t="shared" si="0"/>
      </c>
      <c r="D49" s="206"/>
      <c r="E49" s="207"/>
      <c r="F49" s="207"/>
      <c r="G49" s="207"/>
      <c r="H49" s="207"/>
      <c r="I49" s="207"/>
      <c r="J49" s="208"/>
      <c r="K49" s="207"/>
    </row>
    <row r="50" spans="3:11" ht="15" customHeight="1">
      <c r="C50" s="205">
        <f t="shared" si="0"/>
      </c>
      <c r="D50" s="206"/>
      <c r="E50" s="207"/>
      <c r="F50" s="207"/>
      <c r="G50" s="207"/>
      <c r="H50" s="207"/>
      <c r="I50" s="207"/>
      <c r="J50" s="208"/>
      <c r="K50" s="207"/>
    </row>
    <row r="51" spans="3:11" ht="15" customHeight="1">
      <c r="C51" s="205">
        <f t="shared" si="0"/>
      </c>
      <c r="D51" s="206"/>
      <c r="E51" s="207"/>
      <c r="F51" s="207"/>
      <c r="G51" s="207"/>
      <c r="H51" s="207"/>
      <c r="I51" s="207"/>
      <c r="J51" s="208"/>
      <c r="K51" s="207"/>
    </row>
    <row r="52" spans="3:11" ht="15" customHeight="1">
      <c r="C52" s="205">
        <f t="shared" si="0"/>
      </c>
      <c r="D52" s="206"/>
      <c r="E52" s="207"/>
      <c r="F52" s="207"/>
      <c r="G52" s="207"/>
      <c r="H52" s="207"/>
      <c r="I52" s="207"/>
      <c r="J52" s="208"/>
      <c r="K52" s="207"/>
    </row>
    <row r="53" spans="3:11" ht="15" customHeight="1">
      <c r="C53" s="205">
        <f t="shared" si="0"/>
      </c>
      <c r="D53" s="206"/>
      <c r="E53" s="207"/>
      <c r="F53" s="207"/>
      <c r="G53" s="207"/>
      <c r="H53" s="207"/>
      <c r="I53" s="207"/>
      <c r="J53" s="208"/>
      <c r="K53" s="207"/>
    </row>
    <row r="54" spans="3:11" ht="15" customHeight="1">
      <c r="C54" s="205">
        <f t="shared" si="0"/>
      </c>
      <c r="D54" s="206"/>
      <c r="E54" s="207"/>
      <c r="F54" s="207"/>
      <c r="G54" s="207"/>
      <c r="H54" s="207"/>
      <c r="I54" s="207"/>
      <c r="J54" s="208"/>
      <c r="K54" s="207"/>
    </row>
    <row r="55" spans="3:11" ht="15" customHeight="1">
      <c r="C55" s="205">
        <f t="shared" si="0"/>
      </c>
      <c r="D55" s="206"/>
      <c r="E55" s="207"/>
      <c r="F55" s="207"/>
      <c r="G55" s="207"/>
      <c r="H55" s="207"/>
      <c r="I55" s="207"/>
      <c r="J55" s="208"/>
      <c r="K55" s="207"/>
    </row>
    <row r="56" spans="3:11" ht="15" customHeight="1">
      <c r="C56" s="205">
        <f t="shared" si="0"/>
      </c>
      <c r="D56" s="206"/>
      <c r="E56" s="207"/>
      <c r="F56" s="207"/>
      <c r="G56" s="207"/>
      <c r="H56" s="207"/>
      <c r="I56" s="207"/>
      <c r="J56" s="208"/>
      <c r="K56" s="207"/>
    </row>
    <row r="57" spans="3:11" ht="15" customHeight="1">
      <c r="C57" s="205">
        <f t="shared" si="0"/>
      </c>
      <c r="D57" s="206"/>
      <c r="E57" s="207"/>
      <c r="F57" s="207"/>
      <c r="G57" s="207"/>
      <c r="H57" s="207"/>
      <c r="I57" s="207"/>
      <c r="J57" s="208"/>
      <c r="K57" s="207"/>
    </row>
    <row r="58" spans="3:11" ht="15" customHeight="1">
      <c r="C58" s="205">
        <f t="shared" si="0"/>
      </c>
      <c r="D58" s="206"/>
      <c r="E58" s="207"/>
      <c r="F58" s="207"/>
      <c r="G58" s="207"/>
      <c r="H58" s="207"/>
      <c r="I58" s="207"/>
      <c r="J58" s="208"/>
      <c r="K58" s="207"/>
    </row>
    <row r="59" spans="3:11" ht="15" customHeight="1">
      <c r="C59" s="205">
        <f t="shared" si="0"/>
      </c>
      <c r="D59" s="206"/>
      <c r="E59" s="207"/>
      <c r="F59" s="207"/>
      <c r="G59" s="207"/>
      <c r="H59" s="207"/>
      <c r="I59" s="207"/>
      <c r="J59" s="208"/>
      <c r="K59" s="207"/>
    </row>
    <row r="60" spans="3:11" ht="15" customHeight="1">
      <c r="C60" s="205">
        <f t="shared" si="0"/>
      </c>
      <c r="D60" s="206"/>
      <c r="E60" s="207"/>
      <c r="F60" s="207"/>
      <c r="G60" s="207"/>
      <c r="H60" s="207"/>
      <c r="I60" s="207"/>
      <c r="J60" s="208"/>
      <c r="K60" s="207"/>
    </row>
    <row r="61" spans="3:11" ht="15" customHeight="1">
      <c r="C61" s="205">
        <f t="shared" si="0"/>
      </c>
      <c r="D61" s="206"/>
      <c r="E61" s="207"/>
      <c r="F61" s="207"/>
      <c r="G61" s="207"/>
      <c r="H61" s="207"/>
      <c r="I61" s="207"/>
      <c r="J61" s="208"/>
      <c r="K61" s="207"/>
    </row>
    <row r="62" spans="3:11" ht="15" customHeight="1">
      <c r="C62" s="205">
        <f t="shared" si="0"/>
      </c>
      <c r="D62" s="206"/>
      <c r="E62" s="207"/>
      <c r="F62" s="207"/>
      <c r="G62" s="207"/>
      <c r="H62" s="207"/>
      <c r="I62" s="207"/>
      <c r="J62" s="208"/>
      <c r="K62" s="207"/>
    </row>
    <row r="63" spans="3:11" ht="15" customHeight="1">
      <c r="C63" s="205">
        <f t="shared" si="0"/>
      </c>
      <c r="D63" s="206"/>
      <c r="E63" s="207"/>
      <c r="F63" s="207"/>
      <c r="G63" s="207"/>
      <c r="H63" s="207"/>
      <c r="I63" s="207"/>
      <c r="J63" s="208"/>
      <c r="K63" s="207"/>
    </row>
    <row r="64" spans="3:11" ht="15" customHeight="1">
      <c r="C64" s="205">
        <f t="shared" si="0"/>
      </c>
      <c r="D64" s="206"/>
      <c r="E64" s="207"/>
      <c r="F64" s="207"/>
      <c r="G64" s="207"/>
      <c r="H64" s="207"/>
      <c r="I64" s="207"/>
      <c r="J64" s="208"/>
      <c r="K64" s="207"/>
    </row>
    <row r="65" spans="3:11" ht="15" customHeight="1">
      <c r="C65" s="205">
        <f t="shared" si="0"/>
      </c>
      <c r="D65" s="206"/>
      <c r="E65" s="207"/>
      <c r="F65" s="207"/>
      <c r="G65" s="207"/>
      <c r="H65" s="207"/>
      <c r="I65" s="207"/>
      <c r="J65" s="208"/>
      <c r="K65" s="207"/>
    </row>
    <row r="66" spans="3:11" ht="15" customHeight="1">
      <c r="C66" s="205">
        <f t="shared" si="0"/>
      </c>
      <c r="D66" s="206"/>
      <c r="E66" s="207"/>
      <c r="F66" s="207"/>
      <c r="G66" s="207"/>
      <c r="H66" s="207"/>
      <c r="I66" s="207"/>
      <c r="J66" s="208"/>
      <c r="K66" s="207"/>
    </row>
    <row r="67" spans="3:11" ht="15" customHeight="1">
      <c r="C67" s="205">
        <f t="shared" si="0"/>
      </c>
      <c r="D67" s="206"/>
      <c r="E67" s="207"/>
      <c r="F67" s="207"/>
      <c r="G67" s="207"/>
      <c r="H67" s="207"/>
      <c r="I67" s="207"/>
      <c r="J67" s="208"/>
      <c r="K67" s="207"/>
    </row>
    <row r="68" spans="3:11" ht="15" customHeight="1">
      <c r="C68" s="205">
        <f t="shared" si="0"/>
      </c>
      <c r="D68" s="206"/>
      <c r="E68" s="207"/>
      <c r="F68" s="207"/>
      <c r="G68" s="207"/>
      <c r="H68" s="207"/>
      <c r="I68" s="207"/>
      <c r="J68" s="208"/>
      <c r="K68" s="207"/>
    </row>
    <row r="69" spans="3:11" ht="15" customHeight="1">
      <c r="C69" s="205">
        <f t="shared" si="0"/>
      </c>
      <c r="D69" s="206"/>
      <c r="E69" s="207"/>
      <c r="F69" s="207"/>
      <c r="G69" s="207"/>
      <c r="H69" s="207"/>
      <c r="I69" s="207"/>
      <c r="J69" s="208"/>
      <c r="K69" s="207"/>
    </row>
    <row r="70" spans="3:11" ht="15" customHeight="1">
      <c r="C70" s="205">
        <f t="shared" si="0"/>
      </c>
      <c r="D70" s="206"/>
      <c r="E70" s="207"/>
      <c r="F70" s="207"/>
      <c r="G70" s="207"/>
      <c r="H70" s="207"/>
      <c r="I70" s="207"/>
      <c r="J70" s="208"/>
      <c r="K70" s="207"/>
    </row>
    <row r="71" spans="3:11" ht="15" customHeight="1">
      <c r="C71" s="205">
        <f t="shared" si="0"/>
      </c>
      <c r="D71" s="206"/>
      <c r="E71" s="207"/>
      <c r="F71" s="207"/>
      <c r="G71" s="207"/>
      <c r="H71" s="207"/>
      <c r="I71" s="207"/>
      <c r="J71" s="208"/>
      <c r="K71" s="207"/>
    </row>
    <row r="72" spans="3:11" ht="15" customHeight="1">
      <c r="C72" s="205">
        <f t="shared" si="0"/>
      </c>
      <c r="D72" s="206"/>
      <c r="E72" s="207"/>
      <c r="F72" s="207"/>
      <c r="G72" s="207"/>
      <c r="H72" s="207"/>
      <c r="I72" s="207"/>
      <c r="J72" s="208"/>
      <c r="K72" s="207"/>
    </row>
    <row r="73" spans="3:11" ht="15" customHeight="1">
      <c r="C73" s="205">
        <f t="shared" si="0"/>
      </c>
      <c r="D73" s="206"/>
      <c r="E73" s="207"/>
      <c r="F73" s="207"/>
      <c r="G73" s="207"/>
      <c r="H73" s="207"/>
      <c r="I73" s="207"/>
      <c r="J73" s="208"/>
      <c r="K73" s="207"/>
    </row>
    <row r="74" spans="3:11" ht="15" customHeight="1">
      <c r="C74" s="205">
        <f t="shared" si="0"/>
      </c>
      <c r="D74" s="206"/>
      <c r="E74" s="207"/>
      <c r="F74" s="207"/>
      <c r="G74" s="207"/>
      <c r="H74" s="207"/>
      <c r="I74" s="207"/>
      <c r="J74" s="208"/>
      <c r="K74" s="207"/>
    </row>
    <row r="75" spans="3:11" ht="15" customHeight="1">
      <c r="C75" s="205">
        <f t="shared" si="0"/>
      </c>
      <c r="D75" s="206"/>
      <c r="E75" s="207"/>
      <c r="F75" s="207"/>
      <c r="G75" s="207"/>
      <c r="H75" s="207"/>
      <c r="I75" s="207"/>
      <c r="J75" s="208"/>
      <c r="K75" s="207"/>
    </row>
    <row r="76" spans="3:11" ht="15" customHeight="1">
      <c r="C76" s="205">
        <f t="shared" si="0"/>
      </c>
      <c r="D76" s="206"/>
      <c r="E76" s="207"/>
      <c r="F76" s="207"/>
      <c r="G76" s="207"/>
      <c r="H76" s="207"/>
      <c r="I76" s="207"/>
      <c r="J76" s="208"/>
      <c r="K76" s="207"/>
    </row>
    <row r="77" spans="3:11" ht="15" customHeight="1">
      <c r="C77" s="205">
        <f t="shared" si="0"/>
      </c>
      <c r="D77" s="206"/>
      <c r="E77" s="207"/>
      <c r="F77" s="207"/>
      <c r="G77" s="207"/>
      <c r="H77" s="207"/>
      <c r="I77" s="207"/>
      <c r="J77" s="208"/>
      <c r="K77" s="207"/>
    </row>
    <row r="78" spans="3:11" ht="15" customHeight="1">
      <c r="C78" s="205">
        <f t="shared" si="0"/>
      </c>
      <c r="D78" s="206"/>
      <c r="E78" s="207"/>
      <c r="F78" s="207"/>
      <c r="G78" s="207"/>
      <c r="H78" s="207"/>
      <c r="I78" s="207"/>
      <c r="J78" s="208"/>
      <c r="K78" s="207"/>
    </row>
    <row r="79" spans="3:11" ht="15" customHeight="1">
      <c r="C79" s="205">
        <f t="shared" si="0"/>
      </c>
      <c r="D79" s="206"/>
      <c r="E79" s="207"/>
      <c r="F79" s="207"/>
      <c r="G79" s="207"/>
      <c r="H79" s="207"/>
      <c r="I79" s="207"/>
      <c r="J79" s="208"/>
      <c r="K79" s="207"/>
    </row>
    <row r="80" spans="3:11" ht="15" customHeight="1">
      <c r="C80" s="205">
        <f t="shared" si="0"/>
      </c>
      <c r="D80" s="206"/>
      <c r="E80" s="207"/>
      <c r="F80" s="207"/>
      <c r="G80" s="207"/>
      <c r="H80" s="207"/>
      <c r="I80" s="207"/>
      <c r="J80" s="208"/>
      <c r="K80" s="207"/>
    </row>
    <row r="81" spans="3:11" ht="15" customHeight="1">
      <c r="C81" s="205">
        <f t="shared" si="0"/>
      </c>
      <c r="D81" s="206"/>
      <c r="E81" s="207"/>
      <c r="F81" s="207"/>
      <c r="G81" s="207"/>
      <c r="H81" s="207"/>
      <c r="I81" s="207"/>
      <c r="J81" s="208"/>
      <c r="K81" s="207"/>
    </row>
    <row r="82" spans="3:11" ht="15" customHeight="1">
      <c r="C82" s="205">
        <f t="shared" si="0"/>
      </c>
      <c r="D82" s="206"/>
      <c r="E82" s="207"/>
      <c r="F82" s="207"/>
      <c r="G82" s="207"/>
      <c r="H82" s="207"/>
      <c r="I82" s="207"/>
      <c r="J82" s="208"/>
      <c r="K82" s="207"/>
    </row>
    <row r="83" spans="3:11" ht="15" customHeight="1">
      <c r="C83" s="205">
        <f t="shared" si="0"/>
      </c>
      <c r="D83" s="206"/>
      <c r="E83" s="207"/>
      <c r="F83" s="207"/>
      <c r="G83" s="207"/>
      <c r="H83" s="207"/>
      <c r="I83" s="207"/>
      <c r="J83" s="208"/>
      <c r="K83" s="207"/>
    </row>
    <row r="84" spans="3:11" ht="15" customHeight="1">
      <c r="C84" s="205">
        <f t="shared" si="0"/>
      </c>
      <c r="D84" s="206"/>
      <c r="E84" s="207"/>
      <c r="F84" s="207"/>
      <c r="G84" s="207"/>
      <c r="H84" s="207"/>
      <c r="I84" s="207"/>
      <c r="J84" s="208"/>
      <c r="K84" s="207"/>
    </row>
    <row r="85" spans="3:11" ht="15" customHeight="1">
      <c r="C85" s="205">
        <f t="shared" si="0"/>
      </c>
      <c r="D85" s="206"/>
      <c r="E85" s="207"/>
      <c r="F85" s="207"/>
      <c r="G85" s="207"/>
      <c r="H85" s="207"/>
      <c r="I85" s="207"/>
      <c r="J85" s="208"/>
      <c r="K85" s="207"/>
    </row>
    <row r="86" spans="3:11" ht="15" customHeight="1">
      <c r="C86" s="205">
        <f t="shared" si="0"/>
      </c>
      <c r="D86" s="206"/>
      <c r="E86" s="207"/>
      <c r="F86" s="207"/>
      <c r="G86" s="207"/>
      <c r="H86" s="207"/>
      <c r="I86" s="207"/>
      <c r="J86" s="208"/>
      <c r="K86" s="207"/>
    </row>
    <row r="87" spans="3:11" ht="15" customHeight="1">
      <c r="C87" s="205">
        <f t="shared" si="0"/>
      </c>
      <c r="D87" s="206"/>
      <c r="E87" s="207"/>
      <c r="F87" s="207"/>
      <c r="G87" s="207"/>
      <c r="H87" s="207"/>
      <c r="I87" s="207"/>
      <c r="J87" s="208"/>
      <c r="K87" s="207"/>
    </row>
    <row r="88" spans="3:11" ht="15" customHeight="1">
      <c r="C88" s="205">
        <f t="shared" si="0"/>
      </c>
      <c r="D88" s="206"/>
      <c r="E88" s="207"/>
      <c r="F88" s="207"/>
      <c r="G88" s="207"/>
      <c r="H88" s="207"/>
      <c r="I88" s="207"/>
      <c r="J88" s="208"/>
      <c r="K88" s="207"/>
    </row>
    <row r="89" spans="3:11" ht="15" customHeight="1">
      <c r="C89" s="205">
        <f t="shared" si="0"/>
      </c>
      <c r="D89" s="206"/>
      <c r="E89" s="207"/>
      <c r="F89" s="207"/>
      <c r="G89" s="207"/>
      <c r="H89" s="207"/>
      <c r="I89" s="207"/>
      <c r="J89" s="208"/>
      <c r="K89" s="207"/>
    </row>
    <row r="90" spans="3:11" ht="15" customHeight="1">
      <c r="C90" s="205">
        <f t="shared" si="0"/>
      </c>
      <c r="D90" s="206"/>
      <c r="E90" s="207"/>
      <c r="F90" s="207"/>
      <c r="G90" s="207"/>
      <c r="H90" s="207"/>
      <c r="I90" s="207"/>
      <c r="J90" s="208"/>
      <c r="K90" s="207"/>
    </row>
    <row r="91" spans="3:11" ht="15" customHeight="1">
      <c r="C91" s="205">
        <f t="shared" si="0"/>
      </c>
      <c r="D91" s="206"/>
      <c r="E91" s="207"/>
      <c r="F91" s="207"/>
      <c r="G91" s="207"/>
      <c r="H91" s="207"/>
      <c r="I91" s="207"/>
      <c r="J91" s="208"/>
      <c r="K91" s="207"/>
    </row>
    <row r="92" spans="3:11" ht="15" customHeight="1">
      <c r="C92" s="205">
        <f t="shared" si="0"/>
      </c>
      <c r="D92" s="206"/>
      <c r="E92" s="207"/>
      <c r="F92" s="207"/>
      <c r="G92" s="207"/>
      <c r="H92" s="207"/>
      <c r="I92" s="207"/>
      <c r="J92" s="208"/>
      <c r="K92" s="207"/>
    </row>
    <row r="93" spans="3:11" ht="15" customHeight="1">
      <c r="C93" s="205">
        <f t="shared" si="0"/>
      </c>
      <c r="D93" s="206"/>
      <c r="E93" s="207"/>
      <c r="F93" s="207"/>
      <c r="G93" s="207"/>
      <c r="H93" s="207"/>
      <c r="I93" s="207"/>
      <c r="J93" s="208"/>
      <c r="K93" s="207"/>
    </row>
    <row r="94" spans="3:11" ht="15" customHeight="1">
      <c r="C94" s="205">
        <f aca="true" t="shared" si="1" ref="C94:C157">IF(OR(C93="",Teilnehmerzahl=0,Teilnehmerzahl=""),"",IF(C93="Nr.",1,IF(OR(C93=Teilnehmerzahl,$J$10=""),"",C93+"1")))</f>
      </c>
      <c r="D94" s="206"/>
      <c r="E94" s="207"/>
      <c r="F94" s="207"/>
      <c r="G94" s="207"/>
      <c r="H94" s="207"/>
      <c r="I94" s="207"/>
      <c r="J94" s="208"/>
      <c r="K94" s="207"/>
    </row>
    <row r="95" spans="3:11" ht="15" customHeight="1">
      <c r="C95" s="205">
        <f t="shared" si="1"/>
      </c>
      <c r="D95" s="206"/>
      <c r="E95" s="207"/>
      <c r="F95" s="207"/>
      <c r="G95" s="207"/>
      <c r="H95" s="207"/>
      <c r="I95" s="207"/>
      <c r="J95" s="208"/>
      <c r="K95" s="207"/>
    </row>
    <row r="96" spans="3:11" ht="15" customHeight="1">
      <c r="C96" s="205">
        <f t="shared" si="1"/>
      </c>
      <c r="D96" s="206"/>
      <c r="E96" s="207"/>
      <c r="F96" s="207"/>
      <c r="G96" s="207"/>
      <c r="H96" s="207"/>
      <c r="I96" s="207"/>
      <c r="J96" s="208"/>
      <c r="K96" s="207"/>
    </row>
    <row r="97" spans="3:11" ht="15" customHeight="1">
      <c r="C97" s="205">
        <f t="shared" si="1"/>
      </c>
      <c r="D97" s="206"/>
      <c r="E97" s="207"/>
      <c r="F97" s="207"/>
      <c r="G97" s="207"/>
      <c r="H97" s="207"/>
      <c r="I97" s="207"/>
      <c r="J97" s="208"/>
      <c r="K97" s="207"/>
    </row>
    <row r="98" spans="3:11" ht="15" customHeight="1">
      <c r="C98" s="205">
        <f t="shared" si="1"/>
      </c>
      <c r="D98" s="206"/>
      <c r="E98" s="207"/>
      <c r="F98" s="207"/>
      <c r="G98" s="207"/>
      <c r="H98" s="207"/>
      <c r="I98" s="207"/>
      <c r="J98" s="208"/>
      <c r="K98" s="207"/>
    </row>
    <row r="99" spans="3:11" ht="15" customHeight="1">
      <c r="C99" s="205">
        <f t="shared" si="1"/>
      </c>
      <c r="D99" s="206"/>
      <c r="E99" s="207"/>
      <c r="F99" s="207"/>
      <c r="G99" s="207"/>
      <c r="H99" s="207"/>
      <c r="I99" s="207"/>
      <c r="J99" s="208"/>
      <c r="K99" s="207"/>
    </row>
    <row r="100" spans="3:11" ht="15" customHeight="1">
      <c r="C100" s="205">
        <f t="shared" si="1"/>
      </c>
      <c r="D100" s="206"/>
      <c r="E100" s="207"/>
      <c r="F100" s="207"/>
      <c r="G100" s="207"/>
      <c r="H100" s="207"/>
      <c r="I100" s="207"/>
      <c r="J100" s="208"/>
      <c r="K100" s="207"/>
    </row>
    <row r="101" spans="3:11" ht="15" customHeight="1">
      <c r="C101" s="205">
        <f t="shared" si="1"/>
      </c>
      <c r="D101" s="206"/>
      <c r="E101" s="207"/>
      <c r="F101" s="207"/>
      <c r="G101" s="207"/>
      <c r="H101" s="207"/>
      <c r="I101" s="207"/>
      <c r="J101" s="208"/>
      <c r="K101" s="207"/>
    </row>
    <row r="102" spans="3:11" ht="15" customHeight="1">
      <c r="C102" s="205">
        <f t="shared" si="1"/>
      </c>
      <c r="D102" s="206"/>
      <c r="E102" s="207"/>
      <c r="F102" s="207"/>
      <c r="G102" s="207"/>
      <c r="H102" s="207"/>
      <c r="I102" s="207"/>
      <c r="J102" s="208"/>
      <c r="K102" s="207"/>
    </row>
    <row r="103" spans="3:11" ht="15" customHeight="1">
      <c r="C103" s="205">
        <f t="shared" si="1"/>
      </c>
      <c r="D103" s="206"/>
      <c r="E103" s="207"/>
      <c r="F103" s="207"/>
      <c r="G103" s="207"/>
      <c r="H103" s="207"/>
      <c r="I103" s="207"/>
      <c r="J103" s="208"/>
      <c r="K103" s="207"/>
    </row>
    <row r="104" spans="3:11" ht="15" customHeight="1">
      <c r="C104" s="205">
        <f t="shared" si="1"/>
      </c>
      <c r="D104" s="206"/>
      <c r="E104" s="207"/>
      <c r="F104" s="207"/>
      <c r="G104" s="207"/>
      <c r="H104" s="207"/>
      <c r="I104" s="207"/>
      <c r="J104" s="208"/>
      <c r="K104" s="207"/>
    </row>
    <row r="105" spans="3:11" ht="15" customHeight="1">
      <c r="C105" s="205">
        <f t="shared" si="1"/>
      </c>
      <c r="D105" s="206"/>
      <c r="E105" s="207"/>
      <c r="F105" s="207"/>
      <c r="G105" s="207"/>
      <c r="H105" s="207"/>
      <c r="I105" s="207"/>
      <c r="J105" s="208"/>
      <c r="K105" s="207"/>
    </row>
    <row r="106" spans="3:11" ht="15" customHeight="1">
      <c r="C106" s="205">
        <f t="shared" si="1"/>
      </c>
      <c r="D106" s="206"/>
      <c r="E106" s="207"/>
      <c r="F106" s="207"/>
      <c r="G106" s="207"/>
      <c r="H106" s="207"/>
      <c r="I106" s="207"/>
      <c r="J106" s="208"/>
      <c r="K106" s="207"/>
    </row>
    <row r="107" spans="3:11" ht="15" customHeight="1">
      <c r="C107" s="205">
        <f t="shared" si="1"/>
      </c>
      <c r="D107" s="206"/>
      <c r="E107" s="207"/>
      <c r="F107" s="207"/>
      <c r="G107" s="207"/>
      <c r="H107" s="207"/>
      <c r="I107" s="207"/>
      <c r="J107" s="208"/>
      <c r="K107" s="207"/>
    </row>
    <row r="108" spans="3:11" ht="15" customHeight="1">
      <c r="C108" s="205">
        <f t="shared" si="1"/>
      </c>
      <c r="D108" s="206"/>
      <c r="E108" s="207"/>
      <c r="F108" s="207"/>
      <c r="G108" s="207"/>
      <c r="H108" s="207"/>
      <c r="I108" s="207"/>
      <c r="J108" s="208"/>
      <c r="K108" s="207"/>
    </row>
    <row r="109" spans="3:11" ht="15" customHeight="1">
      <c r="C109" s="205">
        <f t="shared" si="1"/>
      </c>
      <c r="D109" s="206"/>
      <c r="E109" s="207"/>
      <c r="F109" s="207"/>
      <c r="G109" s="207"/>
      <c r="H109" s="207"/>
      <c r="I109" s="207"/>
      <c r="J109" s="208"/>
      <c r="K109" s="207"/>
    </row>
    <row r="110" spans="3:11" ht="15" customHeight="1">
      <c r="C110" s="205">
        <f t="shared" si="1"/>
      </c>
      <c r="D110" s="206"/>
      <c r="E110" s="207"/>
      <c r="F110" s="207"/>
      <c r="G110" s="207"/>
      <c r="H110" s="207"/>
      <c r="I110" s="207"/>
      <c r="J110" s="208"/>
      <c r="K110" s="207"/>
    </row>
    <row r="111" spans="3:11" ht="15" customHeight="1">
      <c r="C111" s="205">
        <f t="shared" si="1"/>
      </c>
      <c r="D111" s="206"/>
      <c r="E111" s="207"/>
      <c r="F111" s="207"/>
      <c r="G111" s="207"/>
      <c r="H111" s="207"/>
      <c r="I111" s="207"/>
      <c r="J111" s="208"/>
      <c r="K111" s="207"/>
    </row>
    <row r="112" spans="3:11" ht="15" customHeight="1">
      <c r="C112" s="205">
        <f t="shared" si="1"/>
      </c>
      <c r="D112" s="206"/>
      <c r="E112" s="207"/>
      <c r="F112" s="207"/>
      <c r="G112" s="207"/>
      <c r="H112" s="207"/>
      <c r="I112" s="207"/>
      <c r="J112" s="208"/>
      <c r="K112" s="207"/>
    </row>
    <row r="113" spans="3:11" ht="15" customHeight="1">
      <c r="C113" s="205">
        <f t="shared" si="1"/>
      </c>
      <c r="D113" s="206"/>
      <c r="E113" s="207"/>
      <c r="F113" s="207"/>
      <c r="G113" s="207"/>
      <c r="H113" s="207"/>
      <c r="I113" s="207"/>
      <c r="J113" s="208"/>
      <c r="K113" s="207"/>
    </row>
    <row r="114" spans="3:11" ht="15" customHeight="1">
      <c r="C114" s="205">
        <f t="shared" si="1"/>
      </c>
      <c r="D114" s="206"/>
      <c r="E114" s="207"/>
      <c r="F114" s="207"/>
      <c r="G114" s="207"/>
      <c r="H114" s="207"/>
      <c r="I114" s="207"/>
      <c r="J114" s="208"/>
      <c r="K114" s="207"/>
    </row>
    <row r="115" spans="3:11" ht="15" customHeight="1">
      <c r="C115" s="205">
        <f t="shared" si="1"/>
      </c>
      <c r="D115" s="206"/>
      <c r="E115" s="207"/>
      <c r="F115" s="207"/>
      <c r="G115" s="207"/>
      <c r="H115" s="207"/>
      <c r="I115" s="207"/>
      <c r="J115" s="208"/>
      <c r="K115" s="207"/>
    </row>
    <row r="116" spans="3:11" ht="15" customHeight="1">
      <c r="C116" s="205">
        <f t="shared" si="1"/>
      </c>
      <c r="D116" s="206"/>
      <c r="E116" s="207"/>
      <c r="F116" s="207"/>
      <c r="G116" s="207"/>
      <c r="H116" s="207"/>
      <c r="I116" s="207"/>
      <c r="J116" s="208"/>
      <c r="K116" s="207"/>
    </row>
    <row r="117" spans="3:11" ht="15" customHeight="1">
      <c r="C117" s="205">
        <f t="shared" si="1"/>
      </c>
      <c r="D117" s="206"/>
      <c r="E117" s="207"/>
      <c r="F117" s="207"/>
      <c r="G117" s="207"/>
      <c r="H117" s="207"/>
      <c r="I117" s="207"/>
      <c r="J117" s="208"/>
      <c r="K117" s="207"/>
    </row>
    <row r="118" spans="3:11" ht="15" customHeight="1">
      <c r="C118" s="205">
        <f t="shared" si="1"/>
      </c>
      <c r="D118" s="206"/>
      <c r="E118" s="207"/>
      <c r="F118" s="207"/>
      <c r="G118" s="207"/>
      <c r="H118" s="207"/>
      <c r="I118" s="207"/>
      <c r="J118" s="208"/>
      <c r="K118" s="207"/>
    </row>
    <row r="119" spans="3:11" ht="15" customHeight="1">
      <c r="C119" s="205">
        <f t="shared" si="1"/>
      </c>
      <c r="D119" s="206"/>
      <c r="E119" s="207"/>
      <c r="F119" s="207"/>
      <c r="G119" s="207"/>
      <c r="H119" s="207"/>
      <c r="I119" s="207"/>
      <c r="J119" s="208"/>
      <c r="K119" s="207"/>
    </row>
    <row r="120" spans="3:11" ht="15" customHeight="1">
      <c r="C120" s="205">
        <f t="shared" si="1"/>
      </c>
      <c r="D120" s="206"/>
      <c r="E120" s="207"/>
      <c r="F120" s="207"/>
      <c r="G120" s="207"/>
      <c r="H120" s="207"/>
      <c r="I120" s="207"/>
      <c r="J120" s="208"/>
      <c r="K120" s="207"/>
    </row>
    <row r="121" spans="3:11" ht="15" customHeight="1">
      <c r="C121" s="205">
        <f t="shared" si="1"/>
      </c>
      <c r="D121" s="206"/>
      <c r="E121" s="207"/>
      <c r="F121" s="207"/>
      <c r="G121" s="207"/>
      <c r="H121" s="207"/>
      <c r="I121" s="207"/>
      <c r="J121" s="208"/>
      <c r="K121" s="207"/>
    </row>
    <row r="122" spans="3:11" ht="15" customHeight="1">
      <c r="C122" s="205">
        <f t="shared" si="1"/>
      </c>
      <c r="D122" s="206"/>
      <c r="E122" s="207"/>
      <c r="F122" s="207"/>
      <c r="G122" s="207"/>
      <c r="H122" s="207"/>
      <c r="I122" s="207"/>
      <c r="J122" s="208"/>
      <c r="K122" s="207"/>
    </row>
    <row r="123" spans="3:11" ht="15" customHeight="1">
      <c r="C123" s="205">
        <f t="shared" si="1"/>
      </c>
      <c r="D123" s="206"/>
      <c r="E123" s="207"/>
      <c r="F123" s="207"/>
      <c r="G123" s="207"/>
      <c r="H123" s="207"/>
      <c r="I123" s="207"/>
      <c r="J123" s="208"/>
      <c r="K123" s="207"/>
    </row>
    <row r="124" spans="3:11" ht="15" customHeight="1">
      <c r="C124" s="205">
        <f t="shared" si="1"/>
      </c>
      <c r="D124" s="206"/>
      <c r="E124" s="207"/>
      <c r="F124" s="207"/>
      <c r="G124" s="207"/>
      <c r="H124" s="207"/>
      <c r="I124" s="207"/>
      <c r="J124" s="208"/>
      <c r="K124" s="207"/>
    </row>
    <row r="125" spans="3:11" ht="15" customHeight="1">
      <c r="C125" s="205">
        <f t="shared" si="1"/>
      </c>
      <c r="D125" s="206"/>
      <c r="E125" s="207"/>
      <c r="F125" s="207"/>
      <c r="G125" s="207"/>
      <c r="H125" s="207"/>
      <c r="I125" s="207"/>
      <c r="J125" s="208"/>
      <c r="K125" s="207"/>
    </row>
    <row r="126" spans="3:11" ht="15" customHeight="1">
      <c r="C126" s="205">
        <f t="shared" si="1"/>
      </c>
      <c r="D126" s="206"/>
      <c r="E126" s="207"/>
      <c r="F126" s="207"/>
      <c r="G126" s="207"/>
      <c r="H126" s="207"/>
      <c r="I126" s="207"/>
      <c r="J126" s="208"/>
      <c r="K126" s="207"/>
    </row>
    <row r="127" spans="3:11" ht="15" customHeight="1">
      <c r="C127" s="205">
        <f t="shared" si="1"/>
      </c>
      <c r="D127" s="206"/>
      <c r="E127" s="207"/>
      <c r="F127" s="207"/>
      <c r="G127" s="207"/>
      <c r="H127" s="207"/>
      <c r="I127" s="207"/>
      <c r="J127" s="208"/>
      <c r="K127" s="207"/>
    </row>
    <row r="128" spans="3:11" ht="15" customHeight="1">
      <c r="C128" s="205">
        <f t="shared" si="1"/>
      </c>
      <c r="D128" s="206"/>
      <c r="E128" s="207"/>
      <c r="F128" s="207"/>
      <c r="G128" s="207"/>
      <c r="H128" s="207"/>
      <c r="I128" s="207"/>
      <c r="J128" s="208"/>
      <c r="K128" s="207"/>
    </row>
    <row r="129" spans="3:11" ht="15" customHeight="1">
      <c r="C129" s="205">
        <f t="shared" si="1"/>
      </c>
      <c r="D129" s="206"/>
      <c r="E129" s="207"/>
      <c r="F129" s="207"/>
      <c r="G129" s="207"/>
      <c r="H129" s="207"/>
      <c r="I129" s="207"/>
      <c r="J129" s="208"/>
      <c r="K129" s="207"/>
    </row>
    <row r="130" spans="3:11" ht="15" customHeight="1">
      <c r="C130" s="205">
        <f t="shared" si="1"/>
      </c>
      <c r="D130" s="206"/>
      <c r="E130" s="207"/>
      <c r="F130" s="207"/>
      <c r="G130" s="207"/>
      <c r="H130" s="207"/>
      <c r="I130" s="207"/>
      <c r="J130" s="208"/>
      <c r="K130" s="207"/>
    </row>
    <row r="131" spans="3:11" ht="15" customHeight="1">
      <c r="C131" s="205">
        <f t="shared" si="1"/>
      </c>
      <c r="D131" s="206"/>
      <c r="E131" s="207"/>
      <c r="F131" s="207"/>
      <c r="G131" s="207"/>
      <c r="H131" s="207"/>
      <c r="I131" s="207"/>
      <c r="J131" s="208"/>
      <c r="K131" s="207"/>
    </row>
    <row r="132" spans="3:11" ht="15" customHeight="1">
      <c r="C132" s="205">
        <f t="shared" si="1"/>
      </c>
      <c r="D132" s="206"/>
      <c r="E132" s="207"/>
      <c r="F132" s="207"/>
      <c r="G132" s="207"/>
      <c r="H132" s="207"/>
      <c r="I132" s="207"/>
      <c r="J132" s="208"/>
      <c r="K132" s="207"/>
    </row>
    <row r="133" spans="3:11" ht="15" customHeight="1">
      <c r="C133" s="205">
        <f t="shared" si="1"/>
      </c>
      <c r="D133" s="206"/>
      <c r="E133" s="207"/>
      <c r="F133" s="207"/>
      <c r="G133" s="207"/>
      <c r="H133" s="207"/>
      <c r="I133" s="207"/>
      <c r="J133" s="208"/>
      <c r="K133" s="207"/>
    </row>
    <row r="134" spans="3:11" ht="15" customHeight="1">
      <c r="C134" s="205">
        <f t="shared" si="1"/>
      </c>
      <c r="D134" s="206"/>
      <c r="E134" s="207"/>
      <c r="F134" s="207"/>
      <c r="G134" s="207"/>
      <c r="H134" s="207"/>
      <c r="I134" s="207"/>
      <c r="J134" s="208"/>
      <c r="K134" s="207"/>
    </row>
    <row r="135" spans="3:11" ht="15" customHeight="1">
      <c r="C135" s="205">
        <f t="shared" si="1"/>
      </c>
      <c r="D135" s="206"/>
      <c r="E135" s="207"/>
      <c r="F135" s="207"/>
      <c r="G135" s="207"/>
      <c r="H135" s="207"/>
      <c r="I135" s="207"/>
      <c r="J135" s="208"/>
      <c r="K135" s="207"/>
    </row>
    <row r="136" spans="3:11" ht="15" customHeight="1">
      <c r="C136" s="205">
        <f t="shared" si="1"/>
      </c>
      <c r="D136" s="206"/>
      <c r="E136" s="207"/>
      <c r="F136" s="207"/>
      <c r="G136" s="207"/>
      <c r="H136" s="207"/>
      <c r="I136" s="207"/>
      <c r="J136" s="208"/>
      <c r="K136" s="207"/>
    </row>
    <row r="137" spans="3:11" ht="15" customHeight="1">
      <c r="C137" s="205">
        <f t="shared" si="1"/>
      </c>
      <c r="D137" s="206"/>
      <c r="E137" s="207"/>
      <c r="F137" s="207"/>
      <c r="G137" s="207"/>
      <c r="H137" s="207"/>
      <c r="I137" s="207"/>
      <c r="J137" s="208"/>
      <c r="K137" s="207"/>
    </row>
    <row r="138" spans="3:11" ht="15" customHeight="1">
      <c r="C138" s="205">
        <f t="shared" si="1"/>
      </c>
      <c r="D138" s="206"/>
      <c r="E138" s="207"/>
      <c r="F138" s="207"/>
      <c r="G138" s="207"/>
      <c r="H138" s="207"/>
      <c r="I138" s="207"/>
      <c r="J138" s="208"/>
      <c r="K138" s="207"/>
    </row>
    <row r="139" spans="3:11" ht="15" customHeight="1">
      <c r="C139" s="205">
        <f t="shared" si="1"/>
      </c>
      <c r="D139" s="206"/>
      <c r="E139" s="207"/>
      <c r="F139" s="207"/>
      <c r="G139" s="207"/>
      <c r="H139" s="207"/>
      <c r="I139" s="207"/>
      <c r="J139" s="208"/>
      <c r="K139" s="207"/>
    </row>
    <row r="140" spans="3:11" ht="15" customHeight="1">
      <c r="C140" s="205">
        <f t="shared" si="1"/>
      </c>
      <c r="D140" s="206"/>
      <c r="E140" s="207"/>
      <c r="F140" s="207"/>
      <c r="G140" s="207"/>
      <c r="H140" s="207"/>
      <c r="I140" s="207"/>
      <c r="J140" s="208"/>
      <c r="K140" s="207"/>
    </row>
    <row r="141" spans="3:11" ht="15" customHeight="1">
      <c r="C141" s="205">
        <f t="shared" si="1"/>
      </c>
      <c r="D141" s="206"/>
      <c r="E141" s="207"/>
      <c r="F141" s="207"/>
      <c r="G141" s="207"/>
      <c r="H141" s="207"/>
      <c r="I141" s="207"/>
      <c r="J141" s="208"/>
      <c r="K141" s="207"/>
    </row>
    <row r="142" spans="3:11" ht="15" customHeight="1">
      <c r="C142" s="205">
        <f t="shared" si="1"/>
      </c>
      <c r="D142" s="206"/>
      <c r="E142" s="207"/>
      <c r="F142" s="207"/>
      <c r="G142" s="207"/>
      <c r="H142" s="207"/>
      <c r="I142" s="207"/>
      <c r="J142" s="208"/>
      <c r="K142" s="207"/>
    </row>
    <row r="143" spans="3:11" ht="15" customHeight="1">
      <c r="C143" s="205">
        <f t="shared" si="1"/>
      </c>
      <c r="D143" s="206"/>
      <c r="E143" s="207"/>
      <c r="F143" s="207"/>
      <c r="G143" s="207"/>
      <c r="H143" s="207"/>
      <c r="I143" s="207"/>
      <c r="J143" s="208"/>
      <c r="K143" s="207"/>
    </row>
    <row r="144" spans="3:11" ht="15" customHeight="1">
      <c r="C144" s="205">
        <f t="shared" si="1"/>
      </c>
      <c r="D144" s="206"/>
      <c r="E144" s="207"/>
      <c r="F144" s="207"/>
      <c r="G144" s="207"/>
      <c r="H144" s="207"/>
      <c r="I144" s="207"/>
      <c r="J144" s="208"/>
      <c r="K144" s="207"/>
    </row>
    <row r="145" spans="3:11" ht="15" customHeight="1">
      <c r="C145" s="205">
        <f t="shared" si="1"/>
      </c>
      <c r="D145" s="206"/>
      <c r="E145" s="207"/>
      <c r="F145" s="207"/>
      <c r="G145" s="207"/>
      <c r="H145" s="207"/>
      <c r="I145" s="207"/>
      <c r="J145" s="208"/>
      <c r="K145" s="207"/>
    </row>
    <row r="146" spans="3:11" ht="15" customHeight="1">
      <c r="C146" s="205">
        <f t="shared" si="1"/>
      </c>
      <c r="D146" s="206"/>
      <c r="E146" s="207"/>
      <c r="F146" s="207"/>
      <c r="G146" s="207"/>
      <c r="H146" s="207"/>
      <c r="I146" s="207"/>
      <c r="J146" s="208"/>
      <c r="K146" s="207"/>
    </row>
    <row r="147" spans="3:11" ht="15" customHeight="1">
      <c r="C147" s="205">
        <f t="shared" si="1"/>
      </c>
      <c r="D147" s="206"/>
      <c r="E147" s="207"/>
      <c r="F147" s="207"/>
      <c r="G147" s="207"/>
      <c r="H147" s="207"/>
      <c r="I147" s="207"/>
      <c r="J147" s="208"/>
      <c r="K147" s="207"/>
    </row>
    <row r="148" spans="3:11" ht="15" customHeight="1">
      <c r="C148" s="205">
        <f t="shared" si="1"/>
      </c>
      <c r="D148" s="206"/>
      <c r="E148" s="207"/>
      <c r="F148" s="207"/>
      <c r="G148" s="207"/>
      <c r="H148" s="207"/>
      <c r="I148" s="207"/>
      <c r="J148" s="208"/>
      <c r="K148" s="207"/>
    </row>
    <row r="149" spans="3:11" ht="15" customHeight="1">
      <c r="C149" s="205">
        <f t="shared" si="1"/>
      </c>
      <c r="D149" s="206"/>
      <c r="E149" s="207"/>
      <c r="F149" s="207"/>
      <c r="G149" s="207"/>
      <c r="H149" s="207"/>
      <c r="I149" s="207"/>
      <c r="J149" s="208"/>
      <c r="K149" s="207"/>
    </row>
    <row r="150" spans="3:11" ht="15" customHeight="1">
      <c r="C150" s="205">
        <f t="shared" si="1"/>
      </c>
      <c r="D150" s="206"/>
      <c r="E150" s="207"/>
      <c r="F150" s="207"/>
      <c r="G150" s="207"/>
      <c r="H150" s="207"/>
      <c r="I150" s="207"/>
      <c r="J150" s="208"/>
      <c r="K150" s="207"/>
    </row>
    <row r="151" spans="3:11" ht="15" customHeight="1">
      <c r="C151" s="205">
        <f t="shared" si="1"/>
      </c>
      <c r="D151" s="206"/>
      <c r="E151" s="207"/>
      <c r="F151" s="207"/>
      <c r="G151" s="207"/>
      <c r="H151" s="207"/>
      <c r="I151" s="207"/>
      <c r="J151" s="208"/>
      <c r="K151" s="207"/>
    </row>
    <row r="152" spans="3:11" ht="15" customHeight="1">
      <c r="C152" s="205">
        <f t="shared" si="1"/>
      </c>
      <c r="D152" s="206"/>
      <c r="E152" s="207"/>
      <c r="F152" s="207"/>
      <c r="G152" s="207"/>
      <c r="H152" s="207"/>
      <c r="I152" s="207"/>
      <c r="J152" s="208"/>
      <c r="K152" s="207"/>
    </row>
    <row r="153" spans="3:11" ht="15" customHeight="1">
      <c r="C153" s="205">
        <f t="shared" si="1"/>
      </c>
      <c r="D153" s="206"/>
      <c r="E153" s="207"/>
      <c r="F153" s="207"/>
      <c r="G153" s="207"/>
      <c r="H153" s="207"/>
      <c r="I153" s="207"/>
      <c r="J153" s="208"/>
      <c r="K153" s="207"/>
    </row>
    <row r="154" spans="3:11" ht="15" customHeight="1">
      <c r="C154" s="205">
        <f t="shared" si="1"/>
      </c>
      <c r="D154" s="206"/>
      <c r="E154" s="207"/>
      <c r="F154" s="207"/>
      <c r="G154" s="207"/>
      <c r="H154" s="207"/>
      <c r="I154" s="207"/>
      <c r="J154" s="208"/>
      <c r="K154" s="207"/>
    </row>
    <row r="155" spans="3:11" ht="15" customHeight="1">
      <c r="C155" s="205">
        <f t="shared" si="1"/>
      </c>
      <c r="D155" s="206"/>
      <c r="E155" s="207"/>
      <c r="F155" s="207"/>
      <c r="G155" s="207"/>
      <c r="H155" s="207"/>
      <c r="I155" s="207"/>
      <c r="J155" s="208"/>
      <c r="K155" s="207"/>
    </row>
    <row r="156" spans="3:11" ht="15" customHeight="1">
      <c r="C156" s="205">
        <f t="shared" si="1"/>
      </c>
      <c r="D156" s="206"/>
      <c r="E156" s="207"/>
      <c r="F156" s="207"/>
      <c r="G156" s="207"/>
      <c r="H156" s="207"/>
      <c r="I156" s="207"/>
      <c r="J156" s="208"/>
      <c r="K156" s="207"/>
    </row>
    <row r="157" spans="3:11" ht="15" customHeight="1">
      <c r="C157" s="205">
        <f t="shared" si="1"/>
      </c>
      <c r="D157" s="206"/>
      <c r="E157" s="207"/>
      <c r="F157" s="207"/>
      <c r="G157" s="207"/>
      <c r="H157" s="207"/>
      <c r="I157" s="207"/>
      <c r="J157" s="208"/>
      <c r="K157" s="207"/>
    </row>
    <row r="158" spans="3:11" ht="15" customHeight="1">
      <c r="C158" s="205">
        <f aca="true" t="shared" si="2" ref="C158:C221">IF(OR(C157="",Teilnehmerzahl=0,Teilnehmerzahl=""),"",IF(C157="Nr.",1,IF(OR(C157=Teilnehmerzahl,$J$10=""),"",C157+"1")))</f>
      </c>
      <c r="D158" s="206"/>
      <c r="E158" s="207"/>
      <c r="F158" s="207"/>
      <c r="G158" s="207"/>
      <c r="H158" s="207"/>
      <c r="I158" s="207"/>
      <c r="J158" s="208"/>
      <c r="K158" s="207"/>
    </row>
    <row r="159" spans="3:11" ht="15" customHeight="1">
      <c r="C159" s="205">
        <f t="shared" si="2"/>
      </c>
      <c r="D159" s="206"/>
      <c r="E159" s="207"/>
      <c r="F159" s="207"/>
      <c r="G159" s="207"/>
      <c r="H159" s="207"/>
      <c r="I159" s="207"/>
      <c r="J159" s="208"/>
      <c r="K159" s="207"/>
    </row>
    <row r="160" spans="3:11" ht="15" customHeight="1">
      <c r="C160" s="205">
        <f t="shared" si="2"/>
      </c>
      <c r="D160" s="206"/>
      <c r="E160" s="207"/>
      <c r="F160" s="207"/>
      <c r="G160" s="207"/>
      <c r="H160" s="207"/>
      <c r="I160" s="207"/>
      <c r="J160" s="208"/>
      <c r="K160" s="207"/>
    </row>
    <row r="161" spans="3:11" ht="15" customHeight="1">
      <c r="C161" s="205">
        <f t="shared" si="2"/>
      </c>
      <c r="D161" s="206"/>
      <c r="E161" s="207"/>
      <c r="F161" s="207"/>
      <c r="G161" s="207"/>
      <c r="H161" s="207"/>
      <c r="I161" s="207"/>
      <c r="J161" s="208"/>
      <c r="K161" s="207"/>
    </row>
    <row r="162" spans="3:11" ht="15" customHeight="1">
      <c r="C162" s="205">
        <f t="shared" si="2"/>
      </c>
      <c r="D162" s="206"/>
      <c r="E162" s="207"/>
      <c r="F162" s="207"/>
      <c r="G162" s="207"/>
      <c r="H162" s="207"/>
      <c r="I162" s="207"/>
      <c r="J162" s="208"/>
      <c r="K162" s="207"/>
    </row>
    <row r="163" spans="3:11" ht="15" customHeight="1">
      <c r="C163" s="205">
        <f t="shared" si="2"/>
      </c>
      <c r="D163" s="206"/>
      <c r="E163" s="207"/>
      <c r="F163" s="207"/>
      <c r="G163" s="207"/>
      <c r="H163" s="207"/>
      <c r="I163" s="207"/>
      <c r="J163" s="208"/>
      <c r="K163" s="207"/>
    </row>
    <row r="164" spans="3:11" ht="15" customHeight="1">
      <c r="C164" s="205">
        <f t="shared" si="2"/>
      </c>
      <c r="D164" s="206"/>
      <c r="E164" s="207"/>
      <c r="F164" s="207"/>
      <c r="G164" s="207"/>
      <c r="H164" s="207"/>
      <c r="I164" s="207"/>
      <c r="J164" s="208"/>
      <c r="K164" s="207"/>
    </row>
    <row r="165" spans="3:11" ht="15" customHeight="1">
      <c r="C165" s="205">
        <f t="shared" si="2"/>
      </c>
      <c r="D165" s="206"/>
      <c r="E165" s="207"/>
      <c r="F165" s="207"/>
      <c r="G165" s="207"/>
      <c r="H165" s="207"/>
      <c r="I165" s="207"/>
      <c r="J165" s="208"/>
      <c r="K165" s="207"/>
    </row>
    <row r="166" spans="3:11" ht="15" customHeight="1">
      <c r="C166" s="205">
        <f t="shared" si="2"/>
      </c>
      <c r="D166" s="206"/>
      <c r="E166" s="207"/>
      <c r="F166" s="207"/>
      <c r="G166" s="207"/>
      <c r="H166" s="207"/>
      <c r="I166" s="207"/>
      <c r="J166" s="208"/>
      <c r="K166" s="207"/>
    </row>
    <row r="167" spans="3:11" ht="15" customHeight="1">
      <c r="C167" s="205">
        <f t="shared" si="2"/>
      </c>
      <c r="D167" s="206"/>
      <c r="E167" s="207"/>
      <c r="F167" s="207"/>
      <c r="G167" s="207"/>
      <c r="H167" s="207"/>
      <c r="I167" s="207"/>
      <c r="J167" s="208"/>
      <c r="K167" s="207"/>
    </row>
    <row r="168" spans="3:11" ht="15" customHeight="1">
      <c r="C168" s="205">
        <f t="shared" si="2"/>
      </c>
      <c r="D168" s="206"/>
      <c r="E168" s="207"/>
      <c r="F168" s="207"/>
      <c r="G168" s="207"/>
      <c r="H168" s="207"/>
      <c r="I168" s="207"/>
      <c r="J168" s="208"/>
      <c r="K168" s="207"/>
    </row>
    <row r="169" spans="3:11" ht="15" customHeight="1">
      <c r="C169" s="205">
        <f t="shared" si="2"/>
      </c>
      <c r="D169" s="206"/>
      <c r="E169" s="207"/>
      <c r="F169" s="207"/>
      <c r="G169" s="207"/>
      <c r="H169" s="207"/>
      <c r="I169" s="207"/>
      <c r="J169" s="208"/>
      <c r="K169" s="207"/>
    </row>
    <row r="170" spans="3:11" ht="15" customHeight="1">
      <c r="C170" s="205">
        <f t="shared" si="2"/>
      </c>
      <c r="D170" s="206"/>
      <c r="E170" s="207"/>
      <c r="F170" s="207"/>
      <c r="G170" s="207"/>
      <c r="H170" s="207"/>
      <c r="I170" s="207"/>
      <c r="J170" s="208"/>
      <c r="K170" s="207"/>
    </row>
    <row r="171" spans="3:11" ht="15" customHeight="1">
      <c r="C171" s="205">
        <f t="shared" si="2"/>
      </c>
      <c r="D171" s="206"/>
      <c r="E171" s="207"/>
      <c r="F171" s="207"/>
      <c r="G171" s="207"/>
      <c r="H171" s="207"/>
      <c r="I171" s="207"/>
      <c r="J171" s="208"/>
      <c r="K171" s="207"/>
    </row>
    <row r="172" spans="3:11" ht="15" customHeight="1">
      <c r="C172" s="205">
        <f t="shared" si="2"/>
      </c>
      <c r="D172" s="206"/>
      <c r="E172" s="207"/>
      <c r="F172" s="207"/>
      <c r="G172" s="207"/>
      <c r="H172" s="207"/>
      <c r="I172" s="207"/>
      <c r="J172" s="208"/>
      <c r="K172" s="207"/>
    </row>
    <row r="173" spans="3:11" ht="15" customHeight="1">
      <c r="C173" s="205">
        <f t="shared" si="2"/>
      </c>
      <c r="D173" s="206"/>
      <c r="E173" s="207"/>
      <c r="F173" s="207"/>
      <c r="G173" s="207"/>
      <c r="H173" s="207"/>
      <c r="I173" s="207"/>
      <c r="J173" s="208"/>
      <c r="K173" s="207"/>
    </row>
    <row r="174" spans="3:11" ht="15" customHeight="1">
      <c r="C174" s="205">
        <f t="shared" si="2"/>
      </c>
      <c r="D174" s="206"/>
      <c r="E174" s="207"/>
      <c r="F174" s="207"/>
      <c r="G174" s="207"/>
      <c r="H174" s="207"/>
      <c r="I174" s="207"/>
      <c r="J174" s="208"/>
      <c r="K174" s="207"/>
    </row>
    <row r="175" spans="3:11" ht="15" customHeight="1">
      <c r="C175" s="205">
        <f t="shared" si="2"/>
      </c>
      <c r="D175" s="206"/>
      <c r="E175" s="207"/>
      <c r="F175" s="207"/>
      <c r="G175" s="207"/>
      <c r="H175" s="207"/>
      <c r="I175" s="207"/>
      <c r="J175" s="208"/>
      <c r="K175" s="207"/>
    </row>
    <row r="176" spans="3:11" ht="15" customHeight="1">
      <c r="C176" s="205">
        <f t="shared" si="2"/>
      </c>
      <c r="D176" s="206"/>
      <c r="E176" s="207"/>
      <c r="F176" s="207"/>
      <c r="G176" s="207"/>
      <c r="H176" s="207"/>
      <c r="I176" s="207"/>
      <c r="J176" s="208"/>
      <c r="K176" s="207"/>
    </row>
    <row r="177" spans="3:11" ht="15" customHeight="1">
      <c r="C177" s="205">
        <f t="shared" si="2"/>
      </c>
      <c r="D177" s="206"/>
      <c r="E177" s="207"/>
      <c r="F177" s="207"/>
      <c r="G177" s="207"/>
      <c r="H177" s="207"/>
      <c r="I177" s="207"/>
      <c r="J177" s="208"/>
      <c r="K177" s="207"/>
    </row>
    <row r="178" spans="3:11" ht="15" customHeight="1">
      <c r="C178" s="205">
        <f t="shared" si="2"/>
      </c>
      <c r="D178" s="206"/>
      <c r="E178" s="207"/>
      <c r="F178" s="207"/>
      <c r="G178" s="207"/>
      <c r="H178" s="207"/>
      <c r="I178" s="207"/>
      <c r="J178" s="208"/>
      <c r="K178" s="207"/>
    </row>
    <row r="179" spans="3:11" ht="15" customHeight="1">
      <c r="C179" s="205">
        <f t="shared" si="2"/>
      </c>
      <c r="D179" s="206"/>
      <c r="E179" s="207"/>
      <c r="F179" s="207"/>
      <c r="G179" s="207"/>
      <c r="H179" s="207"/>
      <c r="I179" s="207"/>
      <c r="J179" s="208"/>
      <c r="K179" s="207"/>
    </row>
    <row r="180" spans="3:11" ht="15" customHeight="1">
      <c r="C180" s="205">
        <f t="shared" si="2"/>
      </c>
      <c r="D180" s="206"/>
      <c r="E180" s="207"/>
      <c r="F180" s="207"/>
      <c r="G180" s="207"/>
      <c r="H180" s="207"/>
      <c r="I180" s="207"/>
      <c r="J180" s="208"/>
      <c r="K180" s="207"/>
    </row>
    <row r="181" spans="3:11" ht="15" customHeight="1">
      <c r="C181" s="205">
        <f t="shared" si="2"/>
      </c>
      <c r="D181" s="206"/>
      <c r="E181" s="207"/>
      <c r="F181" s="207"/>
      <c r="G181" s="207"/>
      <c r="H181" s="207"/>
      <c r="I181" s="207"/>
      <c r="J181" s="208"/>
      <c r="K181" s="207"/>
    </row>
    <row r="182" spans="3:11" ht="15" customHeight="1">
      <c r="C182" s="205">
        <f t="shared" si="2"/>
      </c>
      <c r="D182" s="206"/>
      <c r="E182" s="207"/>
      <c r="F182" s="207"/>
      <c r="G182" s="207"/>
      <c r="H182" s="207"/>
      <c r="I182" s="207"/>
      <c r="J182" s="208"/>
      <c r="K182" s="207"/>
    </row>
    <row r="183" spans="3:11" ht="15" customHeight="1">
      <c r="C183" s="205">
        <f t="shared" si="2"/>
      </c>
      <c r="D183" s="206"/>
      <c r="E183" s="207"/>
      <c r="F183" s="207"/>
      <c r="G183" s="207"/>
      <c r="H183" s="207"/>
      <c r="I183" s="207"/>
      <c r="J183" s="208"/>
      <c r="K183" s="207"/>
    </row>
    <row r="184" spans="3:11" ht="15" customHeight="1">
      <c r="C184" s="205">
        <f t="shared" si="2"/>
      </c>
      <c r="D184" s="206"/>
      <c r="E184" s="207"/>
      <c r="F184" s="207"/>
      <c r="G184" s="207"/>
      <c r="H184" s="207"/>
      <c r="I184" s="207"/>
      <c r="J184" s="208"/>
      <c r="K184" s="207"/>
    </row>
    <row r="185" spans="3:11" ht="15" customHeight="1">
      <c r="C185" s="205">
        <f t="shared" si="2"/>
      </c>
      <c r="D185" s="206"/>
      <c r="E185" s="207"/>
      <c r="F185" s="207"/>
      <c r="G185" s="207"/>
      <c r="H185" s="207"/>
      <c r="I185" s="207"/>
      <c r="J185" s="208"/>
      <c r="K185" s="207"/>
    </row>
    <row r="186" spans="3:11" ht="15" customHeight="1">
      <c r="C186" s="205">
        <f t="shared" si="2"/>
      </c>
      <c r="D186" s="206"/>
      <c r="E186" s="207"/>
      <c r="F186" s="207"/>
      <c r="G186" s="207"/>
      <c r="H186" s="207"/>
      <c r="I186" s="207"/>
      <c r="J186" s="208"/>
      <c r="K186" s="207"/>
    </row>
    <row r="187" spans="3:11" ht="15" customHeight="1">
      <c r="C187" s="205">
        <f t="shared" si="2"/>
      </c>
      <c r="D187" s="206"/>
      <c r="E187" s="207"/>
      <c r="F187" s="207"/>
      <c r="G187" s="207"/>
      <c r="H187" s="207"/>
      <c r="I187" s="207"/>
      <c r="J187" s="208"/>
      <c r="K187" s="207"/>
    </row>
    <row r="188" spans="3:11" ht="15" customHeight="1">
      <c r="C188" s="205">
        <f t="shared" si="2"/>
      </c>
      <c r="D188" s="206"/>
      <c r="E188" s="207"/>
      <c r="F188" s="207"/>
      <c r="G188" s="207"/>
      <c r="H188" s="207"/>
      <c r="I188" s="207"/>
      <c r="J188" s="208"/>
      <c r="K188" s="207"/>
    </row>
    <row r="189" spans="3:11" ht="15" customHeight="1">
      <c r="C189" s="205">
        <f t="shared" si="2"/>
      </c>
      <c r="D189" s="206"/>
      <c r="E189" s="207"/>
      <c r="F189" s="207"/>
      <c r="G189" s="207"/>
      <c r="H189" s="207"/>
      <c r="I189" s="207"/>
      <c r="J189" s="208"/>
      <c r="K189" s="207"/>
    </row>
    <row r="190" spans="3:11" ht="15" customHeight="1">
      <c r="C190" s="205">
        <f t="shared" si="2"/>
      </c>
      <c r="D190" s="206"/>
      <c r="E190" s="207"/>
      <c r="F190" s="207"/>
      <c r="G190" s="207"/>
      <c r="H190" s="207"/>
      <c r="I190" s="207"/>
      <c r="J190" s="208"/>
      <c r="K190" s="207"/>
    </row>
    <row r="191" spans="3:11" ht="15" customHeight="1">
      <c r="C191" s="205">
        <f t="shared" si="2"/>
      </c>
      <c r="D191" s="206"/>
      <c r="E191" s="207"/>
      <c r="F191" s="207"/>
      <c r="G191" s="207"/>
      <c r="H191" s="207"/>
      <c r="I191" s="207"/>
      <c r="J191" s="208"/>
      <c r="K191" s="207"/>
    </row>
    <row r="192" spans="3:11" ht="15" customHeight="1">
      <c r="C192" s="205">
        <f t="shared" si="2"/>
      </c>
      <c r="D192" s="206"/>
      <c r="E192" s="207"/>
      <c r="F192" s="207"/>
      <c r="G192" s="207"/>
      <c r="H192" s="207"/>
      <c r="I192" s="207"/>
      <c r="J192" s="208"/>
      <c r="K192" s="207"/>
    </row>
    <row r="193" spans="3:11" ht="15" customHeight="1">
      <c r="C193" s="205">
        <f t="shared" si="2"/>
      </c>
      <c r="D193" s="206"/>
      <c r="E193" s="207"/>
      <c r="F193" s="207"/>
      <c r="G193" s="207"/>
      <c r="H193" s="207"/>
      <c r="I193" s="207"/>
      <c r="J193" s="208"/>
      <c r="K193" s="207"/>
    </row>
    <row r="194" spans="3:11" ht="15" customHeight="1">
      <c r="C194" s="205">
        <f t="shared" si="2"/>
      </c>
      <c r="D194" s="206"/>
      <c r="E194" s="207"/>
      <c r="F194" s="207"/>
      <c r="G194" s="207"/>
      <c r="H194" s="207"/>
      <c r="I194" s="207"/>
      <c r="J194" s="208"/>
      <c r="K194" s="207"/>
    </row>
    <row r="195" spans="3:11" ht="15" customHeight="1">
      <c r="C195" s="205">
        <f t="shared" si="2"/>
      </c>
      <c r="D195" s="206"/>
      <c r="E195" s="207"/>
      <c r="F195" s="207"/>
      <c r="G195" s="207"/>
      <c r="H195" s="207"/>
      <c r="I195" s="207"/>
      <c r="J195" s="208"/>
      <c r="K195" s="207"/>
    </row>
    <row r="196" spans="3:11" ht="15" customHeight="1">
      <c r="C196" s="205">
        <f t="shared" si="2"/>
      </c>
      <c r="D196" s="206"/>
      <c r="E196" s="207"/>
      <c r="F196" s="207"/>
      <c r="G196" s="207"/>
      <c r="H196" s="207"/>
      <c r="I196" s="207"/>
      <c r="J196" s="208"/>
      <c r="K196" s="207"/>
    </row>
    <row r="197" spans="3:11" ht="15" customHeight="1">
      <c r="C197" s="205">
        <f t="shared" si="2"/>
      </c>
      <c r="D197" s="206"/>
      <c r="E197" s="207"/>
      <c r="F197" s="207"/>
      <c r="G197" s="207"/>
      <c r="H197" s="207"/>
      <c r="I197" s="207"/>
      <c r="J197" s="208"/>
      <c r="K197" s="207"/>
    </row>
    <row r="198" spans="3:11" ht="15" customHeight="1">
      <c r="C198" s="205">
        <f t="shared" si="2"/>
      </c>
      <c r="D198" s="206"/>
      <c r="E198" s="207"/>
      <c r="F198" s="207"/>
      <c r="G198" s="207"/>
      <c r="H198" s="207"/>
      <c r="I198" s="207"/>
      <c r="J198" s="208"/>
      <c r="K198" s="207"/>
    </row>
    <row r="199" spans="3:11" ht="15" customHeight="1">
      <c r="C199" s="205">
        <f t="shared" si="2"/>
      </c>
      <c r="D199" s="206"/>
      <c r="E199" s="207"/>
      <c r="F199" s="207"/>
      <c r="G199" s="207"/>
      <c r="H199" s="207"/>
      <c r="I199" s="207"/>
      <c r="J199" s="208"/>
      <c r="K199" s="207"/>
    </row>
    <row r="200" spans="3:11" ht="15" customHeight="1">
      <c r="C200" s="205">
        <f t="shared" si="2"/>
      </c>
      <c r="D200" s="206"/>
      <c r="E200" s="207"/>
      <c r="F200" s="207"/>
      <c r="G200" s="207"/>
      <c r="H200" s="207"/>
      <c r="I200" s="207"/>
      <c r="J200" s="208"/>
      <c r="K200" s="207"/>
    </row>
    <row r="201" spans="3:11" ht="15" customHeight="1">
      <c r="C201" s="205">
        <f t="shared" si="2"/>
      </c>
      <c r="D201" s="206"/>
      <c r="E201" s="207"/>
      <c r="F201" s="207"/>
      <c r="G201" s="207"/>
      <c r="H201" s="207"/>
      <c r="I201" s="207"/>
      <c r="J201" s="208"/>
      <c r="K201" s="207"/>
    </row>
    <row r="202" spans="3:11" ht="15" customHeight="1">
      <c r="C202" s="205">
        <f t="shared" si="2"/>
      </c>
      <c r="D202" s="206"/>
      <c r="E202" s="207"/>
      <c r="F202" s="207"/>
      <c r="G202" s="207"/>
      <c r="H202" s="207"/>
      <c r="I202" s="207"/>
      <c r="J202" s="208"/>
      <c r="K202" s="207"/>
    </row>
    <row r="203" spans="3:11" ht="15" customHeight="1">
      <c r="C203" s="205">
        <f t="shared" si="2"/>
      </c>
      <c r="D203" s="206"/>
      <c r="E203" s="207"/>
      <c r="F203" s="207"/>
      <c r="G203" s="207"/>
      <c r="H203" s="207"/>
      <c r="I203" s="207"/>
      <c r="J203" s="208"/>
      <c r="K203" s="207"/>
    </row>
    <row r="204" spans="3:11" ht="15" customHeight="1">
      <c r="C204" s="205">
        <f t="shared" si="2"/>
      </c>
      <c r="D204" s="206"/>
      <c r="E204" s="207"/>
      <c r="F204" s="207"/>
      <c r="G204" s="207"/>
      <c r="H204" s="207"/>
      <c r="I204" s="207"/>
      <c r="J204" s="208"/>
      <c r="K204" s="207"/>
    </row>
    <row r="205" spans="3:11" ht="15" customHeight="1">
      <c r="C205" s="205">
        <f t="shared" si="2"/>
      </c>
      <c r="D205" s="206"/>
      <c r="E205" s="207"/>
      <c r="F205" s="207"/>
      <c r="G205" s="207"/>
      <c r="H205" s="207"/>
      <c r="I205" s="207"/>
      <c r="J205" s="208"/>
      <c r="K205" s="207"/>
    </row>
    <row r="206" spans="3:11" ht="15" customHeight="1">
      <c r="C206" s="205">
        <f t="shared" si="2"/>
      </c>
      <c r="D206" s="206"/>
      <c r="E206" s="207"/>
      <c r="F206" s="207"/>
      <c r="G206" s="207"/>
      <c r="H206" s="207"/>
      <c r="I206" s="207"/>
      <c r="J206" s="208"/>
      <c r="K206" s="207"/>
    </row>
    <row r="207" spans="3:11" ht="15" customHeight="1">
      <c r="C207" s="205">
        <f t="shared" si="2"/>
      </c>
      <c r="D207" s="206"/>
      <c r="E207" s="207"/>
      <c r="F207" s="207"/>
      <c r="G207" s="207"/>
      <c r="H207" s="207"/>
      <c r="I207" s="207"/>
      <c r="J207" s="208"/>
      <c r="K207" s="207"/>
    </row>
    <row r="208" spans="3:11" ht="15" customHeight="1">
      <c r="C208" s="205">
        <f t="shared" si="2"/>
      </c>
      <c r="D208" s="206"/>
      <c r="E208" s="207"/>
      <c r="F208" s="207"/>
      <c r="G208" s="207"/>
      <c r="H208" s="207"/>
      <c r="I208" s="207"/>
      <c r="J208" s="208"/>
      <c r="K208" s="207"/>
    </row>
    <row r="209" spans="3:11" ht="15" customHeight="1">
      <c r="C209" s="205">
        <f t="shared" si="2"/>
      </c>
      <c r="D209" s="206"/>
      <c r="E209" s="207"/>
      <c r="F209" s="207"/>
      <c r="G209" s="207"/>
      <c r="H209" s="207"/>
      <c r="I209" s="207"/>
      <c r="J209" s="208"/>
      <c r="K209" s="207"/>
    </row>
    <row r="210" spans="3:11" ht="15" customHeight="1">
      <c r="C210" s="205">
        <f t="shared" si="2"/>
      </c>
      <c r="D210" s="206"/>
      <c r="E210" s="207"/>
      <c r="F210" s="207"/>
      <c r="G210" s="207"/>
      <c r="H210" s="207"/>
      <c r="I210" s="207"/>
      <c r="J210" s="208"/>
      <c r="K210" s="207"/>
    </row>
    <row r="211" spans="3:11" ht="15" customHeight="1">
      <c r="C211" s="205">
        <f t="shared" si="2"/>
      </c>
      <c r="D211" s="206"/>
      <c r="E211" s="207"/>
      <c r="F211" s="207"/>
      <c r="G211" s="207"/>
      <c r="H211" s="207"/>
      <c r="I211" s="207"/>
      <c r="J211" s="208"/>
      <c r="K211" s="207"/>
    </row>
    <row r="212" spans="3:11" ht="15" customHeight="1">
      <c r="C212" s="205">
        <f t="shared" si="2"/>
      </c>
      <c r="D212" s="206"/>
      <c r="E212" s="207"/>
      <c r="F212" s="207"/>
      <c r="G212" s="207"/>
      <c r="H212" s="207"/>
      <c r="I212" s="207"/>
      <c r="J212" s="208"/>
      <c r="K212" s="207"/>
    </row>
    <row r="213" spans="3:11" ht="15" customHeight="1">
      <c r="C213" s="205">
        <f t="shared" si="2"/>
      </c>
      <c r="D213" s="206"/>
      <c r="E213" s="207"/>
      <c r="F213" s="207"/>
      <c r="G213" s="207"/>
      <c r="H213" s="207"/>
      <c r="I213" s="207"/>
      <c r="J213" s="208"/>
      <c r="K213" s="207"/>
    </row>
    <row r="214" spans="3:11" ht="15" customHeight="1">
      <c r="C214" s="205">
        <f t="shared" si="2"/>
      </c>
      <c r="D214" s="206"/>
      <c r="E214" s="207"/>
      <c r="F214" s="207"/>
      <c r="G214" s="207"/>
      <c r="H214" s="207"/>
      <c r="I214" s="207"/>
      <c r="J214" s="208"/>
      <c r="K214" s="207"/>
    </row>
    <row r="215" spans="3:11" ht="15" customHeight="1">
      <c r="C215" s="205">
        <f t="shared" si="2"/>
      </c>
      <c r="D215" s="206"/>
      <c r="E215" s="207"/>
      <c r="F215" s="207"/>
      <c r="G215" s="207"/>
      <c r="H215" s="207"/>
      <c r="I215" s="207"/>
      <c r="J215" s="208"/>
      <c r="K215" s="207"/>
    </row>
    <row r="216" spans="3:11" ht="15" customHeight="1">
      <c r="C216" s="205">
        <f t="shared" si="2"/>
      </c>
      <c r="D216" s="206"/>
      <c r="E216" s="207"/>
      <c r="F216" s="207"/>
      <c r="G216" s="207"/>
      <c r="H216" s="207"/>
      <c r="I216" s="207"/>
      <c r="J216" s="208"/>
      <c r="K216" s="207"/>
    </row>
    <row r="217" spans="3:11" ht="15" customHeight="1">
      <c r="C217" s="205">
        <f t="shared" si="2"/>
      </c>
      <c r="D217" s="206"/>
      <c r="E217" s="207"/>
      <c r="F217" s="207"/>
      <c r="G217" s="207"/>
      <c r="H217" s="207"/>
      <c r="I217" s="207"/>
      <c r="J217" s="208"/>
      <c r="K217" s="207"/>
    </row>
    <row r="218" spans="3:11" ht="15" customHeight="1">
      <c r="C218" s="205">
        <f t="shared" si="2"/>
      </c>
      <c r="D218" s="206"/>
      <c r="E218" s="207"/>
      <c r="F218" s="207"/>
      <c r="G218" s="207"/>
      <c r="H218" s="207"/>
      <c r="I218" s="207"/>
      <c r="J218" s="208"/>
      <c r="K218" s="207"/>
    </row>
    <row r="219" spans="3:11" ht="15" customHeight="1">
      <c r="C219" s="205">
        <f t="shared" si="2"/>
      </c>
      <c r="D219" s="206"/>
      <c r="E219" s="207"/>
      <c r="F219" s="207"/>
      <c r="G219" s="207"/>
      <c r="H219" s="207"/>
      <c r="I219" s="207"/>
      <c r="J219" s="208"/>
      <c r="K219" s="207"/>
    </row>
    <row r="220" spans="3:11" ht="15" customHeight="1">
      <c r="C220" s="205">
        <f t="shared" si="2"/>
      </c>
      <c r="D220" s="206"/>
      <c r="E220" s="207"/>
      <c r="F220" s="207"/>
      <c r="G220" s="207"/>
      <c r="H220" s="207"/>
      <c r="I220" s="207"/>
      <c r="J220" s="208"/>
      <c r="K220" s="207"/>
    </row>
    <row r="221" spans="3:11" ht="15" customHeight="1">
      <c r="C221" s="205">
        <f t="shared" si="2"/>
      </c>
      <c r="D221" s="206"/>
      <c r="E221" s="207"/>
      <c r="F221" s="207"/>
      <c r="G221" s="207"/>
      <c r="H221" s="207"/>
      <c r="I221" s="207"/>
      <c r="J221" s="208"/>
      <c r="K221" s="207"/>
    </row>
    <row r="222" spans="3:11" ht="15" customHeight="1">
      <c r="C222" s="205">
        <f aca="true" t="shared" si="3" ref="C222:C285">IF(OR(C221="",Teilnehmerzahl=0,Teilnehmerzahl=""),"",IF(C221="Nr.",1,IF(OR(C221=Teilnehmerzahl,$J$10=""),"",C221+"1")))</f>
      </c>
      <c r="D222" s="206"/>
      <c r="E222" s="207"/>
      <c r="F222" s="207"/>
      <c r="G222" s="207"/>
      <c r="H222" s="207"/>
      <c r="I222" s="207"/>
      <c r="J222" s="208"/>
      <c r="K222" s="207"/>
    </row>
    <row r="223" spans="3:11" ht="15" customHeight="1">
      <c r="C223" s="205">
        <f t="shared" si="3"/>
      </c>
      <c r="D223" s="206"/>
      <c r="E223" s="207"/>
      <c r="F223" s="207"/>
      <c r="G223" s="207"/>
      <c r="H223" s="207"/>
      <c r="I223" s="207"/>
      <c r="J223" s="208"/>
      <c r="K223" s="207"/>
    </row>
    <row r="224" spans="3:11" ht="15" customHeight="1">
      <c r="C224" s="205">
        <f t="shared" si="3"/>
      </c>
      <c r="D224" s="206"/>
      <c r="E224" s="207"/>
      <c r="F224" s="207"/>
      <c r="G224" s="207"/>
      <c r="H224" s="207"/>
      <c r="I224" s="207"/>
      <c r="J224" s="208"/>
      <c r="K224" s="207"/>
    </row>
    <row r="225" spans="3:11" ht="15" customHeight="1">
      <c r="C225" s="205">
        <f t="shared" si="3"/>
      </c>
      <c r="D225" s="206"/>
      <c r="E225" s="207"/>
      <c r="F225" s="207"/>
      <c r="G225" s="207"/>
      <c r="H225" s="207"/>
      <c r="I225" s="207"/>
      <c r="J225" s="208"/>
      <c r="K225" s="207"/>
    </row>
    <row r="226" spans="3:11" ht="15" customHeight="1">
      <c r="C226" s="205">
        <f t="shared" si="3"/>
      </c>
      <c r="D226" s="206"/>
      <c r="E226" s="207"/>
      <c r="F226" s="207"/>
      <c r="G226" s="207"/>
      <c r="H226" s="207"/>
      <c r="I226" s="207"/>
      <c r="J226" s="208"/>
      <c r="K226" s="207"/>
    </row>
    <row r="227" spans="3:11" ht="15" customHeight="1">
      <c r="C227" s="205">
        <f t="shared" si="3"/>
      </c>
      <c r="D227" s="206"/>
      <c r="E227" s="207"/>
      <c r="F227" s="207"/>
      <c r="G227" s="207"/>
      <c r="H227" s="207"/>
      <c r="I227" s="207"/>
      <c r="J227" s="208"/>
      <c r="K227" s="207"/>
    </row>
    <row r="228" spans="3:11" ht="15" customHeight="1">
      <c r="C228" s="205">
        <f t="shared" si="3"/>
      </c>
      <c r="D228" s="206"/>
      <c r="E228" s="207"/>
      <c r="F228" s="207"/>
      <c r="G228" s="207"/>
      <c r="H228" s="207"/>
      <c r="I228" s="207"/>
      <c r="J228" s="208"/>
      <c r="K228" s="207"/>
    </row>
    <row r="229" spans="3:11" ht="15" customHeight="1">
      <c r="C229" s="205">
        <f t="shared" si="3"/>
      </c>
      <c r="D229" s="206"/>
      <c r="E229" s="207"/>
      <c r="F229" s="207"/>
      <c r="G229" s="207"/>
      <c r="H229" s="207"/>
      <c r="I229" s="207"/>
      <c r="J229" s="208"/>
      <c r="K229" s="207"/>
    </row>
    <row r="230" spans="3:11" ht="15" customHeight="1">
      <c r="C230" s="205">
        <f t="shared" si="3"/>
      </c>
      <c r="D230" s="206"/>
      <c r="E230" s="207"/>
      <c r="F230" s="207"/>
      <c r="G230" s="207"/>
      <c r="H230" s="207"/>
      <c r="I230" s="207"/>
      <c r="J230" s="208"/>
      <c r="K230" s="207"/>
    </row>
    <row r="231" spans="3:11" ht="15" customHeight="1">
      <c r="C231" s="205">
        <f t="shared" si="3"/>
      </c>
      <c r="D231" s="206"/>
      <c r="E231" s="207"/>
      <c r="F231" s="207"/>
      <c r="G231" s="207"/>
      <c r="H231" s="207"/>
      <c r="I231" s="207"/>
      <c r="J231" s="208"/>
      <c r="K231" s="207"/>
    </row>
    <row r="232" spans="3:11" ht="15" customHeight="1">
      <c r="C232" s="205">
        <f t="shared" si="3"/>
      </c>
      <c r="D232" s="206"/>
      <c r="E232" s="207"/>
      <c r="F232" s="207"/>
      <c r="G232" s="207"/>
      <c r="H232" s="207"/>
      <c r="I232" s="207"/>
      <c r="J232" s="208"/>
      <c r="K232" s="207"/>
    </row>
    <row r="233" spans="3:11" ht="15" customHeight="1">
      <c r="C233" s="205">
        <f t="shared" si="3"/>
      </c>
      <c r="D233" s="206"/>
      <c r="E233" s="207"/>
      <c r="F233" s="207"/>
      <c r="G233" s="207"/>
      <c r="H233" s="207"/>
      <c r="I233" s="207"/>
      <c r="J233" s="208"/>
      <c r="K233" s="207"/>
    </row>
    <row r="234" spans="3:11" ht="15" customHeight="1">
      <c r="C234" s="205">
        <f t="shared" si="3"/>
      </c>
      <c r="D234" s="206"/>
      <c r="E234" s="207"/>
      <c r="F234" s="207"/>
      <c r="G234" s="207"/>
      <c r="H234" s="207"/>
      <c r="I234" s="207"/>
      <c r="J234" s="208"/>
      <c r="K234" s="207"/>
    </row>
    <row r="235" spans="3:11" ht="15" customHeight="1">
      <c r="C235" s="205">
        <f t="shared" si="3"/>
      </c>
      <c r="D235" s="206"/>
      <c r="E235" s="207"/>
      <c r="F235" s="207"/>
      <c r="G235" s="207"/>
      <c r="H235" s="207"/>
      <c r="I235" s="207"/>
      <c r="J235" s="208"/>
      <c r="K235" s="207"/>
    </row>
    <row r="236" spans="3:11" ht="15" customHeight="1">
      <c r="C236" s="205">
        <f t="shared" si="3"/>
      </c>
      <c r="D236" s="206"/>
      <c r="E236" s="207"/>
      <c r="F236" s="207"/>
      <c r="G236" s="207"/>
      <c r="H236" s="207"/>
      <c r="I236" s="207"/>
      <c r="J236" s="208"/>
      <c r="K236" s="207"/>
    </row>
    <row r="237" spans="3:11" ht="15" customHeight="1">
      <c r="C237" s="205">
        <f t="shared" si="3"/>
      </c>
      <c r="D237" s="206"/>
      <c r="E237" s="207"/>
      <c r="F237" s="207"/>
      <c r="G237" s="207"/>
      <c r="H237" s="207"/>
      <c r="I237" s="207"/>
      <c r="J237" s="208"/>
      <c r="K237" s="207"/>
    </row>
    <row r="238" spans="3:11" ht="15" customHeight="1">
      <c r="C238" s="205">
        <f t="shared" si="3"/>
      </c>
      <c r="D238" s="206"/>
      <c r="E238" s="207"/>
      <c r="F238" s="207"/>
      <c r="G238" s="207"/>
      <c r="H238" s="207"/>
      <c r="I238" s="207"/>
      <c r="J238" s="208"/>
      <c r="K238" s="207"/>
    </row>
    <row r="239" spans="3:11" ht="15" customHeight="1">
      <c r="C239" s="205">
        <f t="shared" si="3"/>
      </c>
      <c r="D239" s="206"/>
      <c r="E239" s="207"/>
      <c r="F239" s="207"/>
      <c r="G239" s="207"/>
      <c r="H239" s="207"/>
      <c r="I239" s="207"/>
      <c r="J239" s="208"/>
      <c r="K239" s="207"/>
    </row>
    <row r="240" spans="3:11" ht="15" customHeight="1">
      <c r="C240" s="205">
        <f t="shared" si="3"/>
      </c>
      <c r="D240" s="206"/>
      <c r="E240" s="207"/>
      <c r="F240" s="207"/>
      <c r="G240" s="207"/>
      <c r="H240" s="207"/>
      <c r="I240" s="207"/>
      <c r="J240" s="208"/>
      <c r="K240" s="207"/>
    </row>
    <row r="241" spans="3:11" ht="15" customHeight="1">
      <c r="C241" s="205">
        <f t="shared" si="3"/>
      </c>
      <c r="D241" s="206"/>
      <c r="E241" s="207"/>
      <c r="F241" s="207"/>
      <c r="G241" s="207"/>
      <c r="H241" s="207"/>
      <c r="I241" s="207"/>
      <c r="J241" s="208"/>
      <c r="K241" s="207"/>
    </row>
    <row r="242" spans="3:11" ht="15" customHeight="1">
      <c r="C242" s="205">
        <f t="shared" si="3"/>
      </c>
      <c r="D242" s="206"/>
      <c r="E242" s="207"/>
      <c r="F242" s="207"/>
      <c r="G242" s="207"/>
      <c r="H242" s="207"/>
      <c r="I242" s="207"/>
      <c r="J242" s="208"/>
      <c r="K242" s="207"/>
    </row>
    <row r="243" spans="3:11" ht="15" customHeight="1">
      <c r="C243" s="205">
        <f t="shared" si="3"/>
      </c>
      <c r="D243" s="206"/>
      <c r="E243" s="207"/>
      <c r="F243" s="207"/>
      <c r="G243" s="207"/>
      <c r="H243" s="207"/>
      <c r="I243" s="207"/>
      <c r="J243" s="208"/>
      <c r="K243" s="207"/>
    </row>
    <row r="244" spans="3:11" ht="15" customHeight="1">
      <c r="C244" s="205">
        <f t="shared" si="3"/>
      </c>
      <c r="D244" s="206"/>
      <c r="E244" s="207"/>
      <c r="F244" s="207"/>
      <c r="G244" s="207"/>
      <c r="H244" s="207"/>
      <c r="I244" s="207"/>
      <c r="J244" s="208"/>
      <c r="K244" s="207"/>
    </row>
    <row r="245" spans="3:11" ht="15" customHeight="1">
      <c r="C245" s="205">
        <f t="shared" si="3"/>
      </c>
      <c r="D245" s="206"/>
      <c r="E245" s="207"/>
      <c r="F245" s="207"/>
      <c r="G245" s="207"/>
      <c r="H245" s="207"/>
      <c r="I245" s="207"/>
      <c r="J245" s="208"/>
      <c r="K245" s="207"/>
    </row>
    <row r="246" spans="3:11" ht="15" customHeight="1">
      <c r="C246" s="205">
        <f t="shared" si="3"/>
      </c>
      <c r="D246" s="206"/>
      <c r="E246" s="207"/>
      <c r="F246" s="207"/>
      <c r="G246" s="207"/>
      <c r="H246" s="207"/>
      <c r="I246" s="207"/>
      <c r="J246" s="208"/>
      <c r="K246" s="207"/>
    </row>
    <row r="247" spans="3:11" ht="15" customHeight="1">
      <c r="C247" s="205">
        <f t="shared" si="3"/>
      </c>
      <c r="D247" s="206"/>
      <c r="E247" s="207"/>
      <c r="F247" s="207"/>
      <c r="G247" s="207"/>
      <c r="H247" s="207"/>
      <c r="I247" s="207"/>
      <c r="J247" s="208"/>
      <c r="K247" s="207"/>
    </row>
    <row r="248" spans="3:11" ht="15" customHeight="1">
      <c r="C248" s="205">
        <f t="shared" si="3"/>
      </c>
      <c r="D248" s="206"/>
      <c r="E248" s="207"/>
      <c r="F248" s="207"/>
      <c r="G248" s="207"/>
      <c r="H248" s="207"/>
      <c r="I248" s="207"/>
      <c r="J248" s="208"/>
      <c r="K248" s="207"/>
    </row>
    <row r="249" spans="3:11" ht="15" customHeight="1">
      <c r="C249" s="205">
        <f t="shared" si="3"/>
      </c>
      <c r="D249" s="206"/>
      <c r="E249" s="207"/>
      <c r="F249" s="207"/>
      <c r="G249" s="207"/>
      <c r="H249" s="207"/>
      <c r="I249" s="207"/>
      <c r="J249" s="208"/>
      <c r="K249" s="207"/>
    </row>
    <row r="250" spans="3:11" ht="15" customHeight="1">
      <c r="C250" s="205">
        <f t="shared" si="3"/>
      </c>
      <c r="D250" s="206"/>
      <c r="E250" s="207"/>
      <c r="F250" s="207"/>
      <c r="G250" s="207"/>
      <c r="H250" s="207"/>
      <c r="I250" s="207"/>
      <c r="J250" s="208"/>
      <c r="K250" s="207"/>
    </row>
    <row r="251" spans="3:11" ht="15" customHeight="1">
      <c r="C251" s="205">
        <f t="shared" si="3"/>
      </c>
      <c r="D251" s="206"/>
      <c r="E251" s="207"/>
      <c r="F251" s="207"/>
      <c r="G251" s="207"/>
      <c r="H251" s="207"/>
      <c r="I251" s="207"/>
      <c r="J251" s="208"/>
      <c r="K251" s="207"/>
    </row>
    <row r="252" spans="3:11" ht="15" customHeight="1">
      <c r="C252" s="205">
        <f t="shared" si="3"/>
      </c>
      <c r="D252" s="206"/>
      <c r="E252" s="207"/>
      <c r="F252" s="207"/>
      <c r="G252" s="207"/>
      <c r="H252" s="207"/>
      <c r="I252" s="207"/>
      <c r="J252" s="208"/>
      <c r="K252" s="207"/>
    </row>
    <row r="253" spans="3:11" ht="15" customHeight="1">
      <c r="C253" s="205">
        <f t="shared" si="3"/>
      </c>
      <c r="D253" s="206"/>
      <c r="E253" s="207"/>
      <c r="F253" s="207"/>
      <c r="G253" s="207"/>
      <c r="H253" s="207"/>
      <c r="I253" s="207"/>
      <c r="J253" s="208"/>
      <c r="K253" s="207"/>
    </row>
    <row r="254" spans="3:11" ht="15" customHeight="1">
      <c r="C254" s="205">
        <f t="shared" si="3"/>
      </c>
      <c r="D254" s="206"/>
      <c r="E254" s="207"/>
      <c r="F254" s="207"/>
      <c r="G254" s="207"/>
      <c r="H254" s="207"/>
      <c r="I254" s="207"/>
      <c r="J254" s="208"/>
      <c r="K254" s="207"/>
    </row>
    <row r="255" spans="3:11" ht="15" customHeight="1">
      <c r="C255" s="205">
        <f t="shared" si="3"/>
      </c>
      <c r="D255" s="206"/>
      <c r="E255" s="207"/>
      <c r="F255" s="207"/>
      <c r="G255" s="207"/>
      <c r="H255" s="207"/>
      <c r="I255" s="207"/>
      <c r="J255" s="208"/>
      <c r="K255" s="207"/>
    </row>
    <row r="256" spans="3:11" ht="15" customHeight="1">
      <c r="C256" s="205">
        <f t="shared" si="3"/>
      </c>
      <c r="D256" s="206"/>
      <c r="E256" s="207"/>
      <c r="F256" s="207"/>
      <c r="G256" s="207"/>
      <c r="H256" s="207"/>
      <c r="I256" s="207"/>
      <c r="J256" s="208"/>
      <c r="K256" s="207"/>
    </row>
    <row r="257" spans="3:11" ht="15" customHeight="1">
      <c r="C257" s="205">
        <f t="shared" si="3"/>
      </c>
      <c r="D257" s="206"/>
      <c r="E257" s="207"/>
      <c r="F257" s="207"/>
      <c r="G257" s="207"/>
      <c r="H257" s="207"/>
      <c r="I257" s="207"/>
      <c r="J257" s="208"/>
      <c r="K257" s="207"/>
    </row>
    <row r="258" spans="3:11" ht="15" customHeight="1">
      <c r="C258" s="205">
        <f t="shared" si="3"/>
      </c>
      <c r="D258" s="206"/>
      <c r="E258" s="207"/>
      <c r="F258" s="207"/>
      <c r="G258" s="207"/>
      <c r="H258" s="207"/>
      <c r="I258" s="207"/>
      <c r="J258" s="208"/>
      <c r="K258" s="207"/>
    </row>
    <row r="259" spans="3:11" ht="15" customHeight="1">
      <c r="C259" s="205">
        <f t="shared" si="3"/>
      </c>
      <c r="D259" s="206"/>
      <c r="E259" s="207"/>
      <c r="F259" s="207"/>
      <c r="G259" s="207"/>
      <c r="H259" s="207"/>
      <c r="I259" s="207"/>
      <c r="J259" s="208"/>
      <c r="K259" s="207"/>
    </row>
    <row r="260" spans="3:11" ht="15" customHeight="1">
      <c r="C260" s="205">
        <f t="shared" si="3"/>
      </c>
      <c r="D260" s="206"/>
      <c r="E260" s="207"/>
      <c r="F260" s="207"/>
      <c r="G260" s="207"/>
      <c r="H260" s="207"/>
      <c r="I260" s="207"/>
      <c r="J260" s="208"/>
      <c r="K260" s="207"/>
    </row>
    <row r="261" spans="3:11" ht="15" customHeight="1">
      <c r="C261" s="205">
        <f t="shared" si="3"/>
      </c>
      <c r="D261" s="206"/>
      <c r="E261" s="207"/>
      <c r="F261" s="207"/>
      <c r="G261" s="207"/>
      <c r="H261" s="207"/>
      <c r="I261" s="207"/>
      <c r="J261" s="208"/>
      <c r="K261" s="207"/>
    </row>
    <row r="262" spans="3:11" ht="15" customHeight="1">
      <c r="C262" s="205">
        <f t="shared" si="3"/>
      </c>
      <c r="D262" s="206"/>
      <c r="E262" s="207"/>
      <c r="F262" s="207"/>
      <c r="G262" s="207"/>
      <c r="H262" s="207"/>
      <c r="I262" s="207"/>
      <c r="J262" s="208"/>
      <c r="K262" s="207"/>
    </row>
    <row r="263" spans="3:11" ht="15" customHeight="1">
      <c r="C263" s="205">
        <f t="shared" si="3"/>
      </c>
      <c r="D263" s="206"/>
      <c r="E263" s="207"/>
      <c r="F263" s="207"/>
      <c r="G263" s="207"/>
      <c r="H263" s="207"/>
      <c r="I263" s="207"/>
      <c r="J263" s="208"/>
      <c r="K263" s="207"/>
    </row>
    <row r="264" spans="3:11" ht="15" customHeight="1">
      <c r="C264" s="205">
        <f t="shared" si="3"/>
      </c>
      <c r="D264" s="206"/>
      <c r="E264" s="207"/>
      <c r="F264" s="207"/>
      <c r="G264" s="207"/>
      <c r="H264" s="207"/>
      <c r="I264" s="207"/>
      <c r="J264" s="208"/>
      <c r="K264" s="207"/>
    </row>
    <row r="265" spans="3:11" ht="15" customHeight="1">
      <c r="C265" s="205">
        <f t="shared" si="3"/>
      </c>
      <c r="D265" s="206"/>
      <c r="E265" s="207"/>
      <c r="F265" s="207"/>
      <c r="G265" s="207"/>
      <c r="H265" s="207"/>
      <c r="I265" s="207"/>
      <c r="J265" s="208"/>
      <c r="K265" s="207"/>
    </row>
    <row r="266" spans="3:11" ht="15" customHeight="1">
      <c r="C266" s="205">
        <f t="shared" si="3"/>
      </c>
      <c r="D266" s="206"/>
      <c r="E266" s="207"/>
      <c r="F266" s="207"/>
      <c r="G266" s="207"/>
      <c r="H266" s="207"/>
      <c r="I266" s="207"/>
      <c r="J266" s="208"/>
      <c r="K266" s="207"/>
    </row>
    <row r="267" spans="3:11" ht="15" customHeight="1">
      <c r="C267" s="205">
        <f t="shared" si="3"/>
      </c>
      <c r="D267" s="206"/>
      <c r="E267" s="207"/>
      <c r="F267" s="207"/>
      <c r="G267" s="207"/>
      <c r="H267" s="207"/>
      <c r="I267" s="207"/>
      <c r="J267" s="208"/>
      <c r="K267" s="207"/>
    </row>
    <row r="268" spans="3:11" ht="15" customHeight="1">
      <c r="C268" s="205">
        <f t="shared" si="3"/>
      </c>
      <c r="D268" s="206"/>
      <c r="E268" s="207"/>
      <c r="F268" s="207"/>
      <c r="G268" s="207"/>
      <c r="H268" s="207"/>
      <c r="I268" s="207"/>
      <c r="J268" s="208"/>
      <c r="K268" s="207"/>
    </row>
    <row r="269" spans="3:11" ht="15" customHeight="1">
      <c r="C269" s="205">
        <f t="shared" si="3"/>
      </c>
      <c r="D269" s="206"/>
      <c r="E269" s="207"/>
      <c r="F269" s="207"/>
      <c r="G269" s="207"/>
      <c r="H269" s="207"/>
      <c r="I269" s="207"/>
      <c r="J269" s="208"/>
      <c r="K269" s="207"/>
    </row>
    <row r="270" spans="3:11" ht="15" customHeight="1">
      <c r="C270" s="205">
        <f t="shared" si="3"/>
      </c>
      <c r="D270" s="206"/>
      <c r="E270" s="207"/>
      <c r="F270" s="207"/>
      <c r="G270" s="207"/>
      <c r="H270" s="207"/>
      <c r="I270" s="207"/>
      <c r="J270" s="208"/>
      <c r="K270" s="207"/>
    </row>
    <row r="271" spans="3:11" ht="15" customHeight="1">
      <c r="C271" s="205">
        <f t="shared" si="3"/>
      </c>
      <c r="D271" s="206"/>
      <c r="E271" s="207"/>
      <c r="F271" s="207"/>
      <c r="G271" s="207"/>
      <c r="H271" s="207"/>
      <c r="I271" s="207"/>
      <c r="J271" s="208"/>
      <c r="K271" s="207"/>
    </row>
    <row r="272" spans="3:11" ht="15" customHeight="1">
      <c r="C272" s="205">
        <f t="shared" si="3"/>
      </c>
      <c r="D272" s="206"/>
      <c r="E272" s="207"/>
      <c r="F272" s="207"/>
      <c r="G272" s="207"/>
      <c r="H272" s="207"/>
      <c r="I272" s="207"/>
      <c r="J272" s="208"/>
      <c r="K272" s="207"/>
    </row>
    <row r="273" spans="3:11" ht="15" customHeight="1">
      <c r="C273" s="205">
        <f t="shared" si="3"/>
      </c>
      <c r="D273" s="206"/>
      <c r="E273" s="207"/>
      <c r="F273" s="207"/>
      <c r="G273" s="207"/>
      <c r="H273" s="207"/>
      <c r="I273" s="207"/>
      <c r="J273" s="208"/>
      <c r="K273" s="207"/>
    </row>
    <row r="274" spans="3:11" ht="15" customHeight="1">
      <c r="C274" s="205">
        <f t="shared" si="3"/>
      </c>
      <c r="D274" s="206"/>
      <c r="E274" s="207"/>
      <c r="F274" s="207"/>
      <c r="G274" s="207"/>
      <c r="H274" s="207"/>
      <c r="I274" s="207"/>
      <c r="J274" s="208"/>
      <c r="K274" s="207"/>
    </row>
    <row r="275" spans="3:11" ht="15" customHeight="1">
      <c r="C275" s="205">
        <f t="shared" si="3"/>
      </c>
      <c r="D275" s="206"/>
      <c r="E275" s="207"/>
      <c r="F275" s="207"/>
      <c r="G275" s="207"/>
      <c r="H275" s="207"/>
      <c r="I275" s="207"/>
      <c r="J275" s="208"/>
      <c r="K275" s="207"/>
    </row>
    <row r="276" spans="3:11" ht="15" customHeight="1">
      <c r="C276" s="205">
        <f t="shared" si="3"/>
      </c>
      <c r="D276" s="206"/>
      <c r="E276" s="207"/>
      <c r="F276" s="207"/>
      <c r="G276" s="207"/>
      <c r="H276" s="207"/>
      <c r="I276" s="207"/>
      <c r="J276" s="208"/>
      <c r="K276" s="207"/>
    </row>
    <row r="277" spans="3:11" ht="15" customHeight="1">
      <c r="C277" s="205">
        <f t="shared" si="3"/>
      </c>
      <c r="D277" s="206"/>
      <c r="E277" s="207"/>
      <c r="F277" s="207"/>
      <c r="G277" s="207"/>
      <c r="H277" s="207"/>
      <c r="I277" s="207"/>
      <c r="J277" s="208"/>
      <c r="K277" s="207"/>
    </row>
    <row r="278" spans="3:11" ht="15" customHeight="1">
      <c r="C278" s="205">
        <f t="shared" si="3"/>
      </c>
      <c r="D278" s="206"/>
      <c r="E278" s="207"/>
      <c r="F278" s="207"/>
      <c r="G278" s="207"/>
      <c r="H278" s="207"/>
      <c r="I278" s="207"/>
      <c r="J278" s="208"/>
      <c r="K278" s="207"/>
    </row>
    <row r="279" spans="3:11" ht="15" customHeight="1">
      <c r="C279" s="205">
        <f t="shared" si="3"/>
      </c>
      <c r="D279" s="206"/>
      <c r="E279" s="207"/>
      <c r="F279" s="207"/>
      <c r="G279" s="207"/>
      <c r="H279" s="207"/>
      <c r="I279" s="207"/>
      <c r="J279" s="208"/>
      <c r="K279" s="207"/>
    </row>
    <row r="280" spans="3:11" ht="15" customHeight="1">
      <c r="C280" s="205">
        <f t="shared" si="3"/>
      </c>
      <c r="D280" s="206"/>
      <c r="E280" s="207"/>
      <c r="F280" s="207"/>
      <c r="G280" s="207"/>
      <c r="H280" s="207"/>
      <c r="I280" s="207"/>
      <c r="J280" s="208"/>
      <c r="K280" s="207"/>
    </row>
    <row r="281" spans="3:11" ht="15" customHeight="1">
      <c r="C281" s="205">
        <f t="shared" si="3"/>
      </c>
      <c r="D281" s="206"/>
      <c r="E281" s="207"/>
      <c r="F281" s="207"/>
      <c r="G281" s="207"/>
      <c r="H281" s="207"/>
      <c r="I281" s="207"/>
      <c r="J281" s="208"/>
      <c r="K281" s="207"/>
    </row>
    <row r="282" spans="3:11" ht="15" customHeight="1">
      <c r="C282" s="205">
        <f t="shared" si="3"/>
      </c>
      <c r="D282" s="206"/>
      <c r="E282" s="207"/>
      <c r="F282" s="207"/>
      <c r="G282" s="207"/>
      <c r="H282" s="207"/>
      <c r="I282" s="207"/>
      <c r="J282" s="208"/>
      <c r="K282" s="207"/>
    </row>
    <row r="283" spans="3:11" ht="15" customHeight="1">
      <c r="C283" s="205">
        <f t="shared" si="3"/>
      </c>
      <c r="D283" s="206"/>
      <c r="E283" s="207"/>
      <c r="F283" s="207"/>
      <c r="G283" s="207"/>
      <c r="H283" s="207"/>
      <c r="I283" s="207"/>
      <c r="J283" s="208"/>
      <c r="K283" s="207"/>
    </row>
    <row r="284" spans="3:11" ht="15" customHeight="1">
      <c r="C284" s="205">
        <f t="shared" si="3"/>
      </c>
      <c r="D284" s="206"/>
      <c r="E284" s="207"/>
      <c r="F284" s="207"/>
      <c r="G284" s="207"/>
      <c r="H284" s="207"/>
      <c r="I284" s="207"/>
      <c r="J284" s="208"/>
      <c r="K284" s="207"/>
    </row>
    <row r="285" spans="3:11" ht="15" customHeight="1">
      <c r="C285" s="205">
        <f t="shared" si="3"/>
      </c>
      <c r="D285" s="206"/>
      <c r="E285" s="207"/>
      <c r="F285" s="207"/>
      <c r="G285" s="207"/>
      <c r="H285" s="207"/>
      <c r="I285" s="207"/>
      <c r="J285" s="208"/>
      <c r="K285" s="207"/>
    </row>
    <row r="286" spans="3:11" ht="15" customHeight="1">
      <c r="C286" s="205">
        <f aca="true" t="shared" si="4" ref="C286:C349">IF(OR(C285="",Teilnehmerzahl=0,Teilnehmerzahl=""),"",IF(C285="Nr.",1,IF(OR(C285=Teilnehmerzahl,$J$10=""),"",C285+"1")))</f>
      </c>
      <c r="D286" s="206"/>
      <c r="E286" s="207"/>
      <c r="F286" s="207"/>
      <c r="G286" s="207"/>
      <c r="H286" s="207"/>
      <c r="I286" s="207"/>
      <c r="J286" s="208"/>
      <c r="K286" s="207"/>
    </row>
    <row r="287" spans="3:11" ht="15" customHeight="1">
      <c r="C287" s="205">
        <f t="shared" si="4"/>
      </c>
      <c r="D287" s="206"/>
      <c r="E287" s="207"/>
      <c r="F287" s="207"/>
      <c r="G287" s="207"/>
      <c r="H287" s="207"/>
      <c r="I287" s="207"/>
      <c r="J287" s="208"/>
      <c r="K287" s="207"/>
    </row>
    <row r="288" spans="3:11" ht="15" customHeight="1">
      <c r="C288" s="205">
        <f t="shared" si="4"/>
      </c>
      <c r="D288" s="206"/>
      <c r="E288" s="207"/>
      <c r="F288" s="207"/>
      <c r="G288" s="207"/>
      <c r="H288" s="207"/>
      <c r="I288" s="207"/>
      <c r="J288" s="208"/>
      <c r="K288" s="207"/>
    </row>
    <row r="289" spans="3:11" ht="15" customHeight="1">
      <c r="C289" s="205">
        <f t="shared" si="4"/>
      </c>
      <c r="D289" s="206"/>
      <c r="E289" s="207"/>
      <c r="F289" s="207"/>
      <c r="G289" s="207"/>
      <c r="H289" s="207"/>
      <c r="I289" s="207"/>
      <c r="J289" s="208"/>
      <c r="K289" s="207"/>
    </row>
    <row r="290" spans="3:11" ht="15" customHeight="1">
      <c r="C290" s="205">
        <f t="shared" si="4"/>
      </c>
      <c r="D290" s="206"/>
      <c r="E290" s="207"/>
      <c r="F290" s="207"/>
      <c r="G290" s="207"/>
      <c r="H290" s="207"/>
      <c r="I290" s="207"/>
      <c r="J290" s="208"/>
      <c r="K290" s="207"/>
    </row>
    <row r="291" spans="3:11" ht="15" customHeight="1">
      <c r="C291" s="205">
        <f t="shared" si="4"/>
      </c>
      <c r="D291" s="206"/>
      <c r="E291" s="207"/>
      <c r="F291" s="207"/>
      <c r="G291" s="207"/>
      <c r="H291" s="207"/>
      <c r="I291" s="207"/>
      <c r="J291" s="208"/>
      <c r="K291" s="207"/>
    </row>
    <row r="292" spans="3:11" ht="15" customHeight="1">
      <c r="C292" s="205">
        <f t="shared" si="4"/>
      </c>
      <c r="D292" s="206"/>
      <c r="E292" s="207"/>
      <c r="F292" s="207"/>
      <c r="G292" s="207"/>
      <c r="H292" s="207"/>
      <c r="I292" s="207"/>
      <c r="J292" s="208"/>
      <c r="K292" s="207"/>
    </row>
    <row r="293" spans="3:11" ht="15" customHeight="1">
      <c r="C293" s="205">
        <f t="shared" si="4"/>
      </c>
      <c r="D293" s="206"/>
      <c r="E293" s="207"/>
      <c r="F293" s="207"/>
      <c r="G293" s="207"/>
      <c r="H293" s="207"/>
      <c r="I293" s="207"/>
      <c r="J293" s="208"/>
      <c r="K293" s="207"/>
    </row>
    <row r="294" spans="3:11" ht="15" customHeight="1">
      <c r="C294" s="205">
        <f t="shared" si="4"/>
      </c>
      <c r="D294" s="206"/>
      <c r="E294" s="207"/>
      <c r="F294" s="207"/>
      <c r="G294" s="207"/>
      <c r="H294" s="207"/>
      <c r="I294" s="207"/>
      <c r="J294" s="208"/>
      <c r="K294" s="207"/>
    </row>
    <row r="295" spans="3:11" ht="15" customHeight="1">
      <c r="C295" s="205">
        <f t="shared" si="4"/>
      </c>
      <c r="D295" s="206"/>
      <c r="E295" s="207"/>
      <c r="F295" s="207"/>
      <c r="G295" s="207"/>
      <c r="H295" s="207"/>
      <c r="I295" s="207"/>
      <c r="J295" s="208"/>
      <c r="K295" s="207"/>
    </row>
    <row r="296" spans="3:11" ht="15" customHeight="1">
      <c r="C296" s="205">
        <f t="shared" si="4"/>
      </c>
      <c r="D296" s="206"/>
      <c r="E296" s="207"/>
      <c r="F296" s="207"/>
      <c r="G296" s="207"/>
      <c r="H296" s="207"/>
      <c r="I296" s="207"/>
      <c r="J296" s="208"/>
      <c r="K296" s="207"/>
    </row>
    <row r="297" spans="3:11" ht="15" customHeight="1">
      <c r="C297" s="205">
        <f t="shared" si="4"/>
      </c>
      <c r="D297" s="206"/>
      <c r="E297" s="207"/>
      <c r="F297" s="207"/>
      <c r="G297" s="207"/>
      <c r="H297" s="207"/>
      <c r="I297" s="207"/>
      <c r="J297" s="208"/>
      <c r="K297" s="207"/>
    </row>
    <row r="298" spans="3:11" ht="15" customHeight="1">
      <c r="C298" s="205">
        <f t="shared" si="4"/>
      </c>
      <c r="D298" s="206"/>
      <c r="E298" s="207"/>
      <c r="F298" s="207"/>
      <c r="G298" s="207"/>
      <c r="H298" s="207"/>
      <c r="I298" s="207"/>
      <c r="J298" s="208"/>
      <c r="K298" s="207"/>
    </row>
    <row r="299" spans="3:11" ht="15" customHeight="1">
      <c r="C299" s="205">
        <f t="shared" si="4"/>
      </c>
      <c r="D299" s="206"/>
      <c r="E299" s="207"/>
      <c r="F299" s="207"/>
      <c r="G299" s="207"/>
      <c r="H299" s="207"/>
      <c r="I299" s="207"/>
      <c r="J299" s="208"/>
      <c r="K299" s="207"/>
    </row>
    <row r="300" spans="3:11" ht="15" customHeight="1">
      <c r="C300" s="205">
        <f t="shared" si="4"/>
      </c>
      <c r="D300" s="206"/>
      <c r="E300" s="207"/>
      <c r="F300" s="207"/>
      <c r="G300" s="207"/>
      <c r="H300" s="207"/>
      <c r="I300" s="207"/>
      <c r="J300" s="208"/>
      <c r="K300" s="207"/>
    </row>
    <row r="301" spans="3:11" ht="15" customHeight="1">
      <c r="C301" s="205">
        <f t="shared" si="4"/>
      </c>
      <c r="D301" s="206"/>
      <c r="E301" s="207"/>
      <c r="F301" s="207"/>
      <c r="G301" s="207"/>
      <c r="H301" s="207"/>
      <c r="I301" s="207"/>
      <c r="J301" s="208"/>
      <c r="K301" s="207"/>
    </row>
    <row r="302" spans="3:11" ht="15" customHeight="1">
      <c r="C302" s="205">
        <f t="shared" si="4"/>
      </c>
      <c r="D302" s="206"/>
      <c r="E302" s="207"/>
      <c r="F302" s="207"/>
      <c r="G302" s="207"/>
      <c r="H302" s="207"/>
      <c r="I302" s="207"/>
      <c r="J302" s="208"/>
      <c r="K302" s="207"/>
    </row>
    <row r="303" spans="3:11" ht="15" customHeight="1">
      <c r="C303" s="205">
        <f t="shared" si="4"/>
      </c>
      <c r="D303" s="206"/>
      <c r="E303" s="207"/>
      <c r="F303" s="207"/>
      <c r="G303" s="207"/>
      <c r="H303" s="207"/>
      <c r="I303" s="207"/>
      <c r="J303" s="208"/>
      <c r="K303" s="207"/>
    </row>
    <row r="304" spans="3:11" ht="15" customHeight="1">
      <c r="C304" s="205">
        <f t="shared" si="4"/>
      </c>
      <c r="D304" s="206"/>
      <c r="E304" s="207"/>
      <c r="F304" s="207"/>
      <c r="G304" s="207"/>
      <c r="H304" s="207"/>
      <c r="I304" s="207"/>
      <c r="J304" s="208"/>
      <c r="K304" s="207"/>
    </row>
    <row r="305" spans="3:11" ht="15" customHeight="1">
      <c r="C305" s="205">
        <f t="shared" si="4"/>
      </c>
      <c r="D305" s="206"/>
      <c r="E305" s="207"/>
      <c r="F305" s="207"/>
      <c r="G305" s="207"/>
      <c r="H305" s="207"/>
      <c r="I305" s="207"/>
      <c r="J305" s="208"/>
      <c r="K305" s="207"/>
    </row>
    <row r="306" spans="3:11" ht="15" customHeight="1">
      <c r="C306" s="205">
        <f t="shared" si="4"/>
      </c>
      <c r="D306" s="206"/>
      <c r="E306" s="207"/>
      <c r="F306" s="207"/>
      <c r="G306" s="207"/>
      <c r="H306" s="207"/>
      <c r="I306" s="207"/>
      <c r="J306" s="208"/>
      <c r="K306" s="207"/>
    </row>
    <row r="307" spans="3:11" ht="15" customHeight="1">
      <c r="C307" s="205">
        <f t="shared" si="4"/>
      </c>
      <c r="D307" s="206"/>
      <c r="E307" s="207"/>
      <c r="F307" s="207"/>
      <c r="G307" s="207"/>
      <c r="H307" s="207"/>
      <c r="I307" s="207"/>
      <c r="J307" s="208"/>
      <c r="K307" s="207"/>
    </row>
    <row r="308" spans="3:11" ht="15" customHeight="1">
      <c r="C308" s="205">
        <f t="shared" si="4"/>
      </c>
      <c r="D308" s="206"/>
      <c r="E308" s="207"/>
      <c r="F308" s="207"/>
      <c r="G308" s="207"/>
      <c r="H308" s="207"/>
      <c r="I308" s="207"/>
      <c r="J308" s="208"/>
      <c r="K308" s="207"/>
    </row>
    <row r="309" spans="3:11" ht="15" customHeight="1">
      <c r="C309" s="205">
        <f t="shared" si="4"/>
      </c>
      <c r="D309" s="206"/>
      <c r="E309" s="207"/>
      <c r="F309" s="207"/>
      <c r="G309" s="207"/>
      <c r="H309" s="207"/>
      <c r="I309" s="207"/>
      <c r="J309" s="208"/>
      <c r="K309" s="207"/>
    </row>
    <row r="310" spans="3:11" ht="15" customHeight="1">
      <c r="C310" s="205">
        <f t="shared" si="4"/>
      </c>
      <c r="D310" s="206"/>
      <c r="E310" s="207"/>
      <c r="F310" s="207"/>
      <c r="G310" s="207"/>
      <c r="H310" s="207"/>
      <c r="I310" s="207"/>
      <c r="J310" s="208"/>
      <c r="K310" s="207"/>
    </row>
    <row r="311" spans="3:11" ht="15" customHeight="1">
      <c r="C311" s="205">
        <f t="shared" si="4"/>
      </c>
      <c r="D311" s="206"/>
      <c r="E311" s="207"/>
      <c r="F311" s="207"/>
      <c r="G311" s="207"/>
      <c r="H311" s="207"/>
      <c r="I311" s="207"/>
      <c r="J311" s="208"/>
      <c r="K311" s="207"/>
    </row>
    <row r="312" spans="3:11" ht="15" customHeight="1">
      <c r="C312" s="205">
        <f t="shared" si="4"/>
      </c>
      <c r="D312" s="206"/>
      <c r="E312" s="207"/>
      <c r="F312" s="207"/>
      <c r="G312" s="207"/>
      <c r="H312" s="207"/>
      <c r="I312" s="207"/>
      <c r="J312" s="208"/>
      <c r="K312" s="207"/>
    </row>
    <row r="313" spans="3:11" ht="15" customHeight="1">
      <c r="C313" s="205">
        <f t="shared" si="4"/>
      </c>
      <c r="D313" s="206"/>
      <c r="E313" s="207"/>
      <c r="F313" s="207"/>
      <c r="G313" s="207"/>
      <c r="H313" s="207"/>
      <c r="I313" s="207"/>
      <c r="J313" s="208"/>
      <c r="K313" s="207"/>
    </row>
    <row r="314" spans="3:11" ht="15" customHeight="1">
      <c r="C314" s="205">
        <f t="shared" si="4"/>
      </c>
      <c r="D314" s="206"/>
      <c r="E314" s="207"/>
      <c r="F314" s="207"/>
      <c r="G314" s="207"/>
      <c r="H314" s="207"/>
      <c r="I314" s="207"/>
      <c r="J314" s="208"/>
      <c r="K314" s="207"/>
    </row>
    <row r="315" spans="3:11" ht="15" customHeight="1">
      <c r="C315" s="205">
        <f t="shared" si="4"/>
      </c>
      <c r="D315" s="206"/>
      <c r="E315" s="207"/>
      <c r="F315" s="207"/>
      <c r="G315" s="207"/>
      <c r="H315" s="207"/>
      <c r="I315" s="207"/>
      <c r="J315" s="208"/>
      <c r="K315" s="207"/>
    </row>
    <row r="316" spans="3:11" ht="15" customHeight="1">
      <c r="C316" s="205">
        <f t="shared" si="4"/>
      </c>
      <c r="D316" s="206"/>
      <c r="E316" s="207"/>
      <c r="F316" s="207"/>
      <c r="G316" s="207"/>
      <c r="H316" s="207"/>
      <c r="I316" s="207"/>
      <c r="J316" s="208"/>
      <c r="K316" s="207"/>
    </row>
    <row r="317" spans="3:11" ht="15" customHeight="1">
      <c r="C317" s="205">
        <f t="shared" si="4"/>
      </c>
      <c r="D317" s="206"/>
      <c r="E317" s="207"/>
      <c r="F317" s="207"/>
      <c r="G317" s="207"/>
      <c r="H317" s="207"/>
      <c r="I317" s="207"/>
      <c r="J317" s="208"/>
      <c r="K317" s="207"/>
    </row>
    <row r="318" spans="3:11" ht="15" customHeight="1">
      <c r="C318" s="205">
        <f t="shared" si="4"/>
      </c>
      <c r="D318" s="206"/>
      <c r="E318" s="207"/>
      <c r="F318" s="207"/>
      <c r="G318" s="207"/>
      <c r="H318" s="207"/>
      <c r="I318" s="207"/>
      <c r="J318" s="208"/>
      <c r="K318" s="207"/>
    </row>
    <row r="319" spans="3:11" ht="15" customHeight="1">
      <c r="C319" s="205">
        <f t="shared" si="4"/>
      </c>
      <c r="D319" s="206"/>
      <c r="E319" s="207"/>
      <c r="F319" s="207"/>
      <c r="G319" s="207"/>
      <c r="H319" s="207"/>
      <c r="I319" s="207"/>
      <c r="J319" s="208"/>
      <c r="K319" s="207"/>
    </row>
    <row r="320" spans="3:11" ht="15" customHeight="1">
      <c r="C320" s="205">
        <f t="shared" si="4"/>
      </c>
      <c r="D320" s="206"/>
      <c r="E320" s="207"/>
      <c r="F320" s="207"/>
      <c r="G320" s="207"/>
      <c r="H320" s="207"/>
      <c r="I320" s="207"/>
      <c r="J320" s="208"/>
      <c r="K320" s="207"/>
    </row>
    <row r="321" spans="3:11" ht="15" customHeight="1">
      <c r="C321" s="205">
        <f t="shared" si="4"/>
      </c>
      <c r="D321" s="206"/>
      <c r="E321" s="207"/>
      <c r="F321" s="207"/>
      <c r="G321" s="207"/>
      <c r="H321" s="207"/>
      <c r="I321" s="207"/>
      <c r="J321" s="208"/>
      <c r="K321" s="207"/>
    </row>
    <row r="322" spans="3:11" ht="15" customHeight="1">
      <c r="C322" s="205">
        <f t="shared" si="4"/>
      </c>
      <c r="D322" s="206"/>
      <c r="E322" s="207"/>
      <c r="F322" s="207"/>
      <c r="G322" s="207"/>
      <c r="H322" s="207"/>
      <c r="I322" s="207"/>
      <c r="J322" s="208"/>
      <c r="K322" s="207"/>
    </row>
    <row r="323" spans="3:11" ht="15" customHeight="1">
      <c r="C323" s="205">
        <f t="shared" si="4"/>
      </c>
      <c r="D323" s="206"/>
      <c r="E323" s="207"/>
      <c r="F323" s="207"/>
      <c r="G323" s="207"/>
      <c r="H323" s="207"/>
      <c r="I323" s="207"/>
      <c r="J323" s="208"/>
      <c r="K323" s="207"/>
    </row>
    <row r="324" spans="3:11" ht="15" customHeight="1">
      <c r="C324" s="205">
        <f t="shared" si="4"/>
      </c>
      <c r="D324" s="206"/>
      <c r="E324" s="207"/>
      <c r="F324" s="207"/>
      <c r="G324" s="207"/>
      <c r="H324" s="207"/>
      <c r="I324" s="207"/>
      <c r="J324" s="208"/>
      <c r="K324" s="207"/>
    </row>
    <row r="325" spans="3:11" ht="15" customHeight="1">
      <c r="C325" s="205">
        <f t="shared" si="4"/>
      </c>
      <c r="D325" s="206"/>
      <c r="E325" s="207"/>
      <c r="F325" s="207"/>
      <c r="G325" s="207"/>
      <c r="H325" s="207"/>
      <c r="I325" s="207"/>
      <c r="J325" s="208"/>
      <c r="K325" s="207"/>
    </row>
    <row r="326" spans="3:11" ht="15" customHeight="1">
      <c r="C326" s="205">
        <f t="shared" si="4"/>
      </c>
      <c r="D326" s="206"/>
      <c r="E326" s="207"/>
      <c r="F326" s="207"/>
      <c r="G326" s="207"/>
      <c r="H326" s="207"/>
      <c r="I326" s="207"/>
      <c r="J326" s="208"/>
      <c r="K326" s="207"/>
    </row>
    <row r="327" spans="3:11" ht="15" customHeight="1">
      <c r="C327" s="205">
        <f t="shared" si="4"/>
      </c>
      <c r="D327" s="206"/>
      <c r="E327" s="207"/>
      <c r="F327" s="207"/>
      <c r="G327" s="207"/>
      <c r="H327" s="207"/>
      <c r="I327" s="207"/>
      <c r="J327" s="208"/>
      <c r="K327" s="207"/>
    </row>
    <row r="328" spans="3:11" ht="15" customHeight="1">
      <c r="C328" s="205">
        <f t="shared" si="4"/>
      </c>
      <c r="D328" s="206"/>
      <c r="E328" s="207"/>
      <c r="F328" s="207"/>
      <c r="G328" s="207"/>
      <c r="H328" s="207"/>
      <c r="I328" s="207"/>
      <c r="J328" s="208"/>
      <c r="K328" s="207"/>
    </row>
    <row r="329" spans="3:11" ht="15" customHeight="1">
      <c r="C329" s="205">
        <f t="shared" si="4"/>
      </c>
      <c r="D329" s="206"/>
      <c r="E329" s="207"/>
      <c r="F329" s="207"/>
      <c r="G329" s="207"/>
      <c r="H329" s="207"/>
      <c r="I329" s="207"/>
      <c r="J329" s="208"/>
      <c r="K329" s="207"/>
    </row>
    <row r="330" spans="3:11" ht="15" customHeight="1">
      <c r="C330" s="205">
        <f t="shared" si="4"/>
      </c>
      <c r="D330" s="206"/>
      <c r="E330" s="207"/>
      <c r="F330" s="207"/>
      <c r="G330" s="207"/>
      <c r="H330" s="207"/>
      <c r="I330" s="207"/>
      <c r="J330" s="208"/>
      <c r="K330" s="207"/>
    </row>
    <row r="331" spans="3:11" ht="15" customHeight="1">
      <c r="C331" s="205">
        <f t="shared" si="4"/>
      </c>
      <c r="D331" s="206"/>
      <c r="E331" s="207"/>
      <c r="F331" s="207"/>
      <c r="G331" s="207"/>
      <c r="H331" s="207"/>
      <c r="I331" s="207"/>
      <c r="J331" s="208"/>
      <c r="K331" s="207"/>
    </row>
    <row r="332" spans="3:11" ht="15" customHeight="1">
      <c r="C332" s="205">
        <f t="shared" si="4"/>
      </c>
      <c r="D332" s="206"/>
      <c r="E332" s="207"/>
      <c r="F332" s="207"/>
      <c r="G332" s="207"/>
      <c r="H332" s="207"/>
      <c r="I332" s="207"/>
      <c r="J332" s="208"/>
      <c r="K332" s="207"/>
    </row>
    <row r="333" spans="3:11" ht="15" customHeight="1">
      <c r="C333" s="205">
        <f t="shared" si="4"/>
      </c>
      <c r="D333" s="206"/>
      <c r="E333" s="207"/>
      <c r="F333" s="207"/>
      <c r="G333" s="207"/>
      <c r="H333" s="207"/>
      <c r="I333" s="207"/>
      <c r="J333" s="208"/>
      <c r="K333" s="207"/>
    </row>
    <row r="334" spans="3:11" ht="15" customHeight="1">
      <c r="C334" s="205">
        <f t="shared" si="4"/>
      </c>
      <c r="D334" s="206"/>
      <c r="E334" s="207"/>
      <c r="F334" s="207"/>
      <c r="G334" s="207"/>
      <c r="H334" s="207"/>
      <c r="I334" s="207"/>
      <c r="J334" s="208"/>
      <c r="K334" s="207"/>
    </row>
    <row r="335" spans="3:11" ht="15" customHeight="1">
      <c r="C335" s="205">
        <f t="shared" si="4"/>
      </c>
      <c r="D335" s="206"/>
      <c r="E335" s="207"/>
      <c r="F335" s="207"/>
      <c r="G335" s="207"/>
      <c r="H335" s="207"/>
      <c r="I335" s="207"/>
      <c r="J335" s="208"/>
      <c r="K335" s="207"/>
    </row>
    <row r="336" spans="3:11" ht="15" customHeight="1">
      <c r="C336" s="205">
        <f t="shared" si="4"/>
      </c>
      <c r="D336" s="206"/>
      <c r="E336" s="207"/>
      <c r="F336" s="207"/>
      <c r="G336" s="207"/>
      <c r="H336" s="207"/>
      <c r="I336" s="207"/>
      <c r="J336" s="208"/>
      <c r="K336" s="207"/>
    </row>
    <row r="337" spans="3:11" ht="15" customHeight="1">
      <c r="C337" s="205">
        <f t="shared" si="4"/>
      </c>
      <c r="D337" s="206"/>
      <c r="E337" s="207"/>
      <c r="F337" s="207"/>
      <c r="G337" s="207"/>
      <c r="H337" s="207"/>
      <c r="I337" s="207"/>
      <c r="J337" s="208"/>
      <c r="K337" s="207"/>
    </row>
    <row r="338" spans="3:11" ht="15" customHeight="1">
      <c r="C338" s="205">
        <f t="shared" si="4"/>
      </c>
      <c r="D338" s="206"/>
      <c r="E338" s="207"/>
      <c r="F338" s="207"/>
      <c r="G338" s="207"/>
      <c r="H338" s="207"/>
      <c r="I338" s="207"/>
      <c r="J338" s="208"/>
      <c r="K338" s="207"/>
    </row>
    <row r="339" spans="3:11" ht="15" customHeight="1">
      <c r="C339" s="205">
        <f t="shared" si="4"/>
      </c>
      <c r="D339" s="206"/>
      <c r="E339" s="207"/>
      <c r="F339" s="207"/>
      <c r="G339" s="207"/>
      <c r="H339" s="207"/>
      <c r="I339" s="207"/>
      <c r="J339" s="208"/>
      <c r="K339" s="207"/>
    </row>
    <row r="340" spans="3:11" ht="15" customHeight="1">
      <c r="C340" s="205">
        <f t="shared" si="4"/>
      </c>
      <c r="D340" s="206"/>
      <c r="E340" s="207"/>
      <c r="F340" s="207"/>
      <c r="G340" s="207"/>
      <c r="H340" s="207"/>
      <c r="I340" s="207"/>
      <c r="J340" s="208"/>
      <c r="K340" s="207"/>
    </row>
    <row r="341" spans="3:11" ht="15" customHeight="1">
      <c r="C341" s="205">
        <f t="shared" si="4"/>
      </c>
      <c r="D341" s="206"/>
      <c r="E341" s="207"/>
      <c r="F341" s="207"/>
      <c r="G341" s="207"/>
      <c r="H341" s="207"/>
      <c r="I341" s="207"/>
      <c r="J341" s="208"/>
      <c r="K341" s="207"/>
    </row>
    <row r="342" spans="3:11" ht="15" customHeight="1">
      <c r="C342" s="205">
        <f t="shared" si="4"/>
      </c>
      <c r="D342" s="206"/>
      <c r="E342" s="207"/>
      <c r="F342" s="207"/>
      <c r="G342" s="207"/>
      <c r="H342" s="207"/>
      <c r="I342" s="207"/>
      <c r="J342" s="208"/>
      <c r="K342" s="207"/>
    </row>
    <row r="343" spans="3:11" ht="15" customHeight="1">
      <c r="C343" s="205">
        <f t="shared" si="4"/>
      </c>
      <c r="D343" s="206"/>
      <c r="E343" s="207"/>
      <c r="F343" s="207"/>
      <c r="G343" s="207"/>
      <c r="H343" s="207"/>
      <c r="I343" s="207"/>
      <c r="J343" s="208"/>
      <c r="K343" s="207"/>
    </row>
    <row r="344" spans="3:11" ht="15" customHeight="1">
      <c r="C344" s="205">
        <f t="shared" si="4"/>
      </c>
      <c r="D344" s="206"/>
      <c r="E344" s="207"/>
      <c r="F344" s="207"/>
      <c r="G344" s="207"/>
      <c r="H344" s="207"/>
      <c r="I344" s="207"/>
      <c r="J344" s="208"/>
      <c r="K344" s="207"/>
    </row>
    <row r="345" spans="3:11" ht="15" customHeight="1">
      <c r="C345" s="205">
        <f t="shared" si="4"/>
      </c>
      <c r="D345" s="206"/>
      <c r="E345" s="207"/>
      <c r="F345" s="207"/>
      <c r="G345" s="207"/>
      <c r="H345" s="207"/>
      <c r="I345" s="207"/>
      <c r="J345" s="208"/>
      <c r="K345" s="207"/>
    </row>
    <row r="346" spans="3:11" ht="15" customHeight="1">
      <c r="C346" s="205">
        <f t="shared" si="4"/>
      </c>
      <c r="D346" s="206"/>
      <c r="E346" s="207"/>
      <c r="F346" s="207"/>
      <c r="G346" s="207"/>
      <c r="H346" s="207"/>
      <c r="I346" s="207"/>
      <c r="J346" s="208"/>
      <c r="K346" s="207"/>
    </row>
    <row r="347" spans="3:11" ht="15" customHeight="1">
      <c r="C347" s="205">
        <f t="shared" si="4"/>
      </c>
      <c r="D347" s="206"/>
      <c r="E347" s="207"/>
      <c r="F347" s="207"/>
      <c r="G347" s="207"/>
      <c r="H347" s="207"/>
      <c r="I347" s="207"/>
      <c r="J347" s="208"/>
      <c r="K347" s="207"/>
    </row>
    <row r="348" spans="3:11" ht="15" customHeight="1">
      <c r="C348" s="205">
        <f t="shared" si="4"/>
      </c>
      <c r="D348" s="206"/>
      <c r="E348" s="207"/>
      <c r="F348" s="207"/>
      <c r="G348" s="207"/>
      <c r="H348" s="207"/>
      <c r="I348" s="207"/>
      <c r="J348" s="208"/>
      <c r="K348" s="207"/>
    </row>
    <row r="349" spans="3:11" ht="15" customHeight="1">
      <c r="C349" s="205">
        <f t="shared" si="4"/>
      </c>
      <c r="D349" s="206"/>
      <c r="E349" s="207"/>
      <c r="F349" s="207"/>
      <c r="G349" s="207"/>
      <c r="H349" s="207"/>
      <c r="I349" s="207"/>
      <c r="J349" s="208"/>
      <c r="K349" s="207"/>
    </row>
    <row r="350" spans="3:11" ht="15" customHeight="1">
      <c r="C350" s="205">
        <f aca="true" t="shared" si="5" ref="C350:C413">IF(OR(C349="",Teilnehmerzahl=0,Teilnehmerzahl=""),"",IF(C349="Nr.",1,IF(OR(C349=Teilnehmerzahl,$J$10=""),"",C349+"1")))</f>
      </c>
      <c r="D350" s="206"/>
      <c r="E350" s="207"/>
      <c r="F350" s="207"/>
      <c r="G350" s="207"/>
      <c r="H350" s="207"/>
      <c r="I350" s="207"/>
      <c r="J350" s="208"/>
      <c r="K350" s="207"/>
    </row>
    <row r="351" spans="3:11" ht="15" customHeight="1">
      <c r="C351" s="205">
        <f t="shared" si="5"/>
      </c>
      <c r="D351" s="206"/>
      <c r="E351" s="207"/>
      <c r="F351" s="207"/>
      <c r="G351" s="207"/>
      <c r="H351" s="207"/>
      <c r="I351" s="207"/>
      <c r="J351" s="208"/>
      <c r="K351" s="207"/>
    </row>
    <row r="352" spans="3:11" ht="15" customHeight="1">
      <c r="C352" s="205">
        <f t="shared" si="5"/>
      </c>
      <c r="D352" s="206"/>
      <c r="E352" s="207"/>
      <c r="F352" s="207"/>
      <c r="G352" s="207"/>
      <c r="H352" s="207"/>
      <c r="I352" s="207"/>
      <c r="J352" s="208"/>
      <c r="K352" s="207"/>
    </row>
    <row r="353" spans="3:11" ht="15" customHeight="1">
      <c r="C353" s="205">
        <f t="shared" si="5"/>
      </c>
      <c r="D353" s="206"/>
      <c r="E353" s="207"/>
      <c r="F353" s="207"/>
      <c r="G353" s="207"/>
      <c r="H353" s="207"/>
      <c r="I353" s="207"/>
      <c r="J353" s="208"/>
      <c r="K353" s="207"/>
    </row>
    <row r="354" spans="3:11" ht="15" customHeight="1">
      <c r="C354" s="205">
        <f t="shared" si="5"/>
      </c>
      <c r="D354" s="206"/>
      <c r="E354" s="207"/>
      <c r="F354" s="207"/>
      <c r="G354" s="207"/>
      <c r="H354" s="207"/>
      <c r="I354" s="207"/>
      <c r="J354" s="208"/>
      <c r="K354" s="207"/>
    </row>
    <row r="355" spans="3:11" ht="15" customHeight="1">
      <c r="C355" s="205">
        <f t="shared" si="5"/>
      </c>
      <c r="D355" s="206"/>
      <c r="E355" s="207"/>
      <c r="F355" s="207"/>
      <c r="G355" s="207"/>
      <c r="H355" s="207"/>
      <c r="I355" s="207"/>
      <c r="J355" s="208"/>
      <c r="K355" s="207"/>
    </row>
    <row r="356" spans="3:11" ht="15" customHeight="1">
      <c r="C356" s="205">
        <f t="shared" si="5"/>
      </c>
      <c r="D356" s="206"/>
      <c r="E356" s="207"/>
      <c r="F356" s="207"/>
      <c r="G356" s="207"/>
      <c r="H356" s="207"/>
      <c r="I356" s="207"/>
      <c r="J356" s="208"/>
      <c r="K356" s="207"/>
    </row>
    <row r="357" spans="3:11" ht="15" customHeight="1">
      <c r="C357" s="205">
        <f t="shared" si="5"/>
      </c>
      <c r="D357" s="206"/>
      <c r="E357" s="207"/>
      <c r="F357" s="207"/>
      <c r="G357" s="207"/>
      <c r="H357" s="207"/>
      <c r="I357" s="207"/>
      <c r="J357" s="208"/>
      <c r="K357" s="207"/>
    </row>
    <row r="358" spans="3:11" ht="15" customHeight="1">
      <c r="C358" s="205">
        <f t="shared" si="5"/>
      </c>
      <c r="D358" s="206"/>
      <c r="E358" s="207"/>
      <c r="F358" s="207"/>
      <c r="G358" s="207"/>
      <c r="H358" s="207"/>
      <c r="I358" s="207"/>
      <c r="J358" s="208"/>
      <c r="K358" s="207"/>
    </row>
    <row r="359" spans="3:11" ht="15" customHeight="1">
      <c r="C359" s="205">
        <f t="shared" si="5"/>
      </c>
      <c r="D359" s="206"/>
      <c r="E359" s="207"/>
      <c r="F359" s="207"/>
      <c r="G359" s="207"/>
      <c r="H359" s="207"/>
      <c r="I359" s="207"/>
      <c r="J359" s="208"/>
      <c r="K359" s="207"/>
    </row>
    <row r="360" spans="3:11" ht="15" customHeight="1">
      <c r="C360" s="205">
        <f t="shared" si="5"/>
      </c>
      <c r="D360" s="206"/>
      <c r="E360" s="207"/>
      <c r="F360" s="207"/>
      <c r="G360" s="207"/>
      <c r="H360" s="207"/>
      <c r="I360" s="207"/>
      <c r="J360" s="208"/>
      <c r="K360" s="207"/>
    </row>
    <row r="361" spans="3:11" ht="15" customHeight="1">
      <c r="C361" s="205">
        <f t="shared" si="5"/>
      </c>
      <c r="D361" s="206"/>
      <c r="E361" s="207"/>
      <c r="F361" s="207"/>
      <c r="G361" s="207"/>
      <c r="H361" s="207"/>
      <c r="I361" s="207"/>
      <c r="J361" s="208"/>
      <c r="K361" s="207"/>
    </row>
    <row r="362" spans="3:11" ht="15" customHeight="1">
      <c r="C362" s="205">
        <f t="shared" si="5"/>
      </c>
      <c r="D362" s="206"/>
      <c r="E362" s="207"/>
      <c r="F362" s="207"/>
      <c r="G362" s="207"/>
      <c r="H362" s="207"/>
      <c r="I362" s="207"/>
      <c r="J362" s="208"/>
      <c r="K362" s="207"/>
    </row>
    <row r="363" spans="3:11" ht="15" customHeight="1">
      <c r="C363" s="205">
        <f t="shared" si="5"/>
      </c>
      <c r="D363" s="206"/>
      <c r="E363" s="207"/>
      <c r="F363" s="207"/>
      <c r="G363" s="207"/>
      <c r="H363" s="207"/>
      <c r="I363" s="207"/>
      <c r="J363" s="208"/>
      <c r="K363" s="207"/>
    </row>
    <row r="364" spans="3:11" ht="15" customHeight="1">
      <c r="C364" s="205">
        <f t="shared" si="5"/>
      </c>
      <c r="D364" s="206"/>
      <c r="E364" s="207"/>
      <c r="F364" s="207"/>
      <c r="G364" s="207"/>
      <c r="H364" s="207"/>
      <c r="I364" s="207"/>
      <c r="J364" s="208"/>
      <c r="K364" s="207"/>
    </row>
    <row r="365" spans="3:11" ht="15" customHeight="1">
      <c r="C365" s="205">
        <f t="shared" si="5"/>
      </c>
      <c r="D365" s="206"/>
      <c r="E365" s="207"/>
      <c r="F365" s="207"/>
      <c r="G365" s="207"/>
      <c r="H365" s="207"/>
      <c r="I365" s="207"/>
      <c r="J365" s="208"/>
      <c r="K365" s="207"/>
    </row>
    <row r="366" spans="3:11" ht="15" customHeight="1">
      <c r="C366" s="205">
        <f t="shared" si="5"/>
      </c>
      <c r="D366" s="206"/>
      <c r="E366" s="207"/>
      <c r="F366" s="207"/>
      <c r="G366" s="207"/>
      <c r="H366" s="207"/>
      <c r="I366" s="207"/>
      <c r="J366" s="208"/>
      <c r="K366" s="207"/>
    </row>
    <row r="367" spans="3:11" ht="15" customHeight="1">
      <c r="C367" s="205">
        <f t="shared" si="5"/>
      </c>
      <c r="D367" s="206"/>
      <c r="E367" s="207"/>
      <c r="F367" s="207"/>
      <c r="G367" s="207"/>
      <c r="H367" s="207"/>
      <c r="I367" s="207"/>
      <c r="J367" s="208"/>
      <c r="K367" s="207"/>
    </row>
    <row r="368" spans="3:11" ht="15" customHeight="1">
      <c r="C368" s="205">
        <f t="shared" si="5"/>
      </c>
      <c r="D368" s="206"/>
      <c r="E368" s="207"/>
      <c r="F368" s="207"/>
      <c r="G368" s="207"/>
      <c r="H368" s="207"/>
      <c r="I368" s="207"/>
      <c r="J368" s="208"/>
      <c r="K368" s="207"/>
    </row>
    <row r="369" spans="3:11" ht="15" customHeight="1">
      <c r="C369" s="205">
        <f t="shared" si="5"/>
      </c>
      <c r="D369" s="206"/>
      <c r="E369" s="207"/>
      <c r="F369" s="207"/>
      <c r="G369" s="207"/>
      <c r="H369" s="207"/>
      <c r="I369" s="207"/>
      <c r="J369" s="208"/>
      <c r="K369" s="207"/>
    </row>
    <row r="370" spans="3:11" ht="15" customHeight="1">
      <c r="C370" s="205">
        <f t="shared" si="5"/>
      </c>
      <c r="D370" s="206"/>
      <c r="E370" s="207"/>
      <c r="F370" s="207"/>
      <c r="G370" s="207"/>
      <c r="H370" s="207"/>
      <c r="I370" s="207"/>
      <c r="J370" s="208"/>
      <c r="K370" s="207"/>
    </row>
    <row r="371" spans="3:11" ht="15" customHeight="1">
      <c r="C371" s="205">
        <f t="shared" si="5"/>
      </c>
      <c r="D371" s="206"/>
      <c r="E371" s="207"/>
      <c r="F371" s="207"/>
      <c r="G371" s="207"/>
      <c r="H371" s="207"/>
      <c r="I371" s="207"/>
      <c r="J371" s="208"/>
      <c r="K371" s="207"/>
    </row>
    <row r="372" spans="3:11" ht="15" customHeight="1">
      <c r="C372" s="205">
        <f t="shared" si="5"/>
      </c>
      <c r="D372" s="206"/>
      <c r="E372" s="207"/>
      <c r="F372" s="207"/>
      <c r="G372" s="207"/>
      <c r="H372" s="207"/>
      <c r="I372" s="207"/>
      <c r="J372" s="208"/>
      <c r="K372" s="207"/>
    </row>
    <row r="373" spans="3:11" ht="15" customHeight="1">
      <c r="C373" s="205">
        <f t="shared" si="5"/>
      </c>
      <c r="D373" s="206"/>
      <c r="E373" s="207"/>
      <c r="F373" s="207"/>
      <c r="G373" s="207"/>
      <c r="H373" s="207"/>
      <c r="I373" s="207"/>
      <c r="J373" s="208"/>
      <c r="K373" s="207"/>
    </row>
    <row r="374" spans="3:11" ht="15" customHeight="1">
      <c r="C374" s="205">
        <f t="shared" si="5"/>
      </c>
      <c r="D374" s="206"/>
      <c r="E374" s="207"/>
      <c r="F374" s="207"/>
      <c r="G374" s="207"/>
      <c r="H374" s="207"/>
      <c r="I374" s="207"/>
      <c r="J374" s="208"/>
      <c r="K374" s="207"/>
    </row>
    <row r="375" spans="3:11" ht="15" customHeight="1">
      <c r="C375" s="205">
        <f t="shared" si="5"/>
      </c>
      <c r="D375" s="206"/>
      <c r="E375" s="207"/>
      <c r="F375" s="207"/>
      <c r="G375" s="207"/>
      <c r="H375" s="207"/>
      <c r="I375" s="207"/>
      <c r="J375" s="208"/>
      <c r="K375" s="207"/>
    </row>
    <row r="376" spans="3:11" ht="15" customHeight="1">
      <c r="C376" s="205">
        <f t="shared" si="5"/>
      </c>
      <c r="D376" s="206"/>
      <c r="E376" s="207"/>
      <c r="F376" s="207"/>
      <c r="G376" s="207"/>
      <c r="H376" s="207"/>
      <c r="I376" s="207"/>
      <c r="J376" s="208"/>
      <c r="K376" s="207"/>
    </row>
    <row r="377" spans="3:11" ht="15" customHeight="1">
      <c r="C377" s="205">
        <f t="shared" si="5"/>
      </c>
      <c r="D377" s="206"/>
      <c r="E377" s="207"/>
      <c r="F377" s="207"/>
      <c r="G377" s="207"/>
      <c r="H377" s="207"/>
      <c r="I377" s="207"/>
      <c r="J377" s="208"/>
      <c r="K377" s="207"/>
    </row>
    <row r="378" spans="3:11" ht="15" customHeight="1">
      <c r="C378" s="205">
        <f t="shared" si="5"/>
      </c>
      <c r="D378" s="206"/>
      <c r="E378" s="207"/>
      <c r="F378" s="207"/>
      <c r="G378" s="207"/>
      <c r="H378" s="207"/>
      <c r="I378" s="207"/>
      <c r="J378" s="208"/>
      <c r="K378" s="207"/>
    </row>
    <row r="379" spans="3:11" ht="15" customHeight="1">
      <c r="C379" s="205">
        <f t="shared" si="5"/>
      </c>
      <c r="D379" s="206"/>
      <c r="E379" s="207"/>
      <c r="F379" s="207"/>
      <c r="G379" s="207"/>
      <c r="H379" s="207"/>
      <c r="I379" s="207"/>
      <c r="J379" s="208"/>
      <c r="K379" s="207"/>
    </row>
    <row r="380" spans="3:11" ht="15" customHeight="1">
      <c r="C380" s="205">
        <f t="shared" si="5"/>
      </c>
      <c r="D380" s="206"/>
      <c r="E380" s="207"/>
      <c r="F380" s="207"/>
      <c r="G380" s="207"/>
      <c r="H380" s="207"/>
      <c r="I380" s="207"/>
      <c r="J380" s="208"/>
      <c r="K380" s="207"/>
    </row>
    <row r="381" spans="3:11" ht="15" customHeight="1">
      <c r="C381" s="205">
        <f t="shared" si="5"/>
      </c>
      <c r="D381" s="206"/>
      <c r="E381" s="207"/>
      <c r="F381" s="207"/>
      <c r="G381" s="207"/>
      <c r="H381" s="207"/>
      <c r="I381" s="207"/>
      <c r="J381" s="208"/>
      <c r="K381" s="207"/>
    </row>
    <row r="382" spans="3:11" ht="15" customHeight="1">
      <c r="C382" s="205">
        <f t="shared" si="5"/>
      </c>
      <c r="D382" s="206"/>
      <c r="E382" s="207"/>
      <c r="F382" s="207"/>
      <c r="G382" s="207"/>
      <c r="H382" s="207"/>
      <c r="I382" s="207"/>
      <c r="J382" s="208"/>
      <c r="K382" s="207"/>
    </row>
    <row r="383" spans="3:11" ht="15" customHeight="1">
      <c r="C383" s="205">
        <f t="shared" si="5"/>
      </c>
      <c r="D383" s="206"/>
      <c r="E383" s="207"/>
      <c r="F383" s="207"/>
      <c r="G383" s="207"/>
      <c r="H383" s="207"/>
      <c r="I383" s="207"/>
      <c r="J383" s="208"/>
      <c r="K383" s="207"/>
    </row>
    <row r="384" spans="3:11" ht="15" customHeight="1">
      <c r="C384" s="205">
        <f t="shared" si="5"/>
      </c>
      <c r="D384" s="206"/>
      <c r="E384" s="207"/>
      <c r="F384" s="207"/>
      <c r="G384" s="207"/>
      <c r="H384" s="207"/>
      <c r="I384" s="207"/>
      <c r="J384" s="208"/>
      <c r="K384" s="207"/>
    </row>
    <row r="385" spans="3:11" ht="15" customHeight="1">
      <c r="C385" s="205">
        <f t="shared" si="5"/>
      </c>
      <c r="D385" s="206"/>
      <c r="E385" s="207"/>
      <c r="F385" s="207"/>
      <c r="G385" s="207"/>
      <c r="H385" s="207"/>
      <c r="I385" s="207"/>
      <c r="J385" s="208"/>
      <c r="K385" s="207"/>
    </row>
    <row r="386" spans="3:11" ht="15" customHeight="1">
      <c r="C386" s="205">
        <f t="shared" si="5"/>
      </c>
      <c r="D386" s="206"/>
      <c r="E386" s="207"/>
      <c r="F386" s="207"/>
      <c r="G386" s="207"/>
      <c r="H386" s="207"/>
      <c r="I386" s="207"/>
      <c r="J386" s="208"/>
      <c r="K386" s="207"/>
    </row>
    <row r="387" spans="3:11" ht="15" customHeight="1">
      <c r="C387" s="205">
        <f t="shared" si="5"/>
      </c>
      <c r="D387" s="206"/>
      <c r="E387" s="207"/>
      <c r="F387" s="207"/>
      <c r="G387" s="207"/>
      <c r="H387" s="207"/>
      <c r="I387" s="207"/>
      <c r="J387" s="208"/>
      <c r="K387" s="207"/>
    </row>
    <row r="388" spans="3:11" ht="15" customHeight="1">
      <c r="C388" s="205">
        <f t="shared" si="5"/>
      </c>
      <c r="D388" s="206"/>
      <c r="E388" s="207"/>
      <c r="F388" s="207"/>
      <c r="G388" s="207"/>
      <c r="H388" s="207"/>
      <c r="I388" s="207"/>
      <c r="J388" s="208"/>
      <c r="K388" s="207"/>
    </row>
    <row r="389" spans="3:11" ht="15" customHeight="1">
      <c r="C389" s="205">
        <f t="shared" si="5"/>
      </c>
      <c r="D389" s="206"/>
      <c r="E389" s="207"/>
      <c r="F389" s="207"/>
      <c r="G389" s="207"/>
      <c r="H389" s="207"/>
      <c r="I389" s="207"/>
      <c r="J389" s="208"/>
      <c r="K389" s="207"/>
    </row>
    <row r="390" spans="3:11" ht="15" customHeight="1">
      <c r="C390" s="205">
        <f t="shared" si="5"/>
      </c>
      <c r="D390" s="206"/>
      <c r="E390" s="207"/>
      <c r="F390" s="207"/>
      <c r="G390" s="207"/>
      <c r="H390" s="207"/>
      <c r="I390" s="207"/>
      <c r="J390" s="208"/>
      <c r="K390" s="207"/>
    </row>
    <row r="391" spans="3:11" ht="15" customHeight="1">
      <c r="C391" s="205">
        <f t="shared" si="5"/>
      </c>
      <c r="D391" s="206"/>
      <c r="E391" s="207"/>
      <c r="F391" s="207"/>
      <c r="G391" s="207"/>
      <c r="H391" s="207"/>
      <c r="I391" s="207"/>
      <c r="J391" s="208"/>
      <c r="K391" s="207"/>
    </row>
    <row r="392" spans="3:11" ht="15" customHeight="1">
      <c r="C392" s="205">
        <f t="shared" si="5"/>
      </c>
      <c r="D392" s="206"/>
      <c r="E392" s="207"/>
      <c r="F392" s="207"/>
      <c r="G392" s="207"/>
      <c r="H392" s="207"/>
      <c r="I392" s="207"/>
      <c r="J392" s="208"/>
      <c r="K392" s="207"/>
    </row>
    <row r="393" spans="3:11" ht="15" customHeight="1">
      <c r="C393" s="205">
        <f t="shared" si="5"/>
      </c>
      <c r="D393" s="206"/>
      <c r="E393" s="207"/>
      <c r="F393" s="207"/>
      <c r="G393" s="207"/>
      <c r="H393" s="207"/>
      <c r="I393" s="207"/>
      <c r="J393" s="208"/>
      <c r="K393" s="207"/>
    </row>
    <row r="394" spans="3:11" ht="15" customHeight="1">
      <c r="C394" s="205">
        <f t="shared" si="5"/>
      </c>
      <c r="D394" s="206"/>
      <c r="E394" s="207"/>
      <c r="F394" s="207"/>
      <c r="G394" s="207"/>
      <c r="H394" s="207"/>
      <c r="I394" s="207"/>
      <c r="J394" s="208"/>
      <c r="K394" s="207"/>
    </row>
    <row r="395" spans="3:11" ht="15" customHeight="1">
      <c r="C395" s="205">
        <f t="shared" si="5"/>
      </c>
      <c r="D395" s="206"/>
      <c r="E395" s="207"/>
      <c r="F395" s="207"/>
      <c r="G395" s="207"/>
      <c r="H395" s="207"/>
      <c r="I395" s="207"/>
      <c r="J395" s="208"/>
      <c r="K395" s="207"/>
    </row>
    <row r="396" spans="3:11" ht="15" customHeight="1">
      <c r="C396" s="205">
        <f t="shared" si="5"/>
      </c>
      <c r="D396" s="206"/>
      <c r="E396" s="207"/>
      <c r="F396" s="207"/>
      <c r="G396" s="207"/>
      <c r="H396" s="207"/>
      <c r="I396" s="207"/>
      <c r="J396" s="208"/>
      <c r="K396" s="207"/>
    </row>
    <row r="397" spans="3:11" ht="15" customHeight="1">
      <c r="C397" s="205">
        <f t="shared" si="5"/>
      </c>
      <c r="D397" s="206"/>
      <c r="E397" s="207"/>
      <c r="F397" s="207"/>
      <c r="G397" s="207"/>
      <c r="H397" s="207"/>
      <c r="I397" s="207"/>
      <c r="J397" s="208"/>
      <c r="K397" s="207"/>
    </row>
    <row r="398" spans="3:11" ht="15" customHeight="1">
      <c r="C398" s="205">
        <f t="shared" si="5"/>
      </c>
      <c r="D398" s="206"/>
      <c r="E398" s="207"/>
      <c r="F398" s="207"/>
      <c r="G398" s="207"/>
      <c r="H398" s="207"/>
      <c r="I398" s="207"/>
      <c r="J398" s="208"/>
      <c r="K398" s="207"/>
    </row>
    <row r="399" spans="3:11" ht="15" customHeight="1">
      <c r="C399" s="205">
        <f t="shared" si="5"/>
      </c>
      <c r="D399" s="206"/>
      <c r="E399" s="207"/>
      <c r="F399" s="207"/>
      <c r="G399" s="207"/>
      <c r="H399" s="207"/>
      <c r="I399" s="207"/>
      <c r="J399" s="208"/>
      <c r="K399" s="207"/>
    </row>
    <row r="400" spans="3:11" ht="15" customHeight="1">
      <c r="C400" s="205">
        <f t="shared" si="5"/>
      </c>
      <c r="D400" s="206"/>
      <c r="E400" s="207"/>
      <c r="F400" s="207"/>
      <c r="G400" s="207"/>
      <c r="H400" s="207"/>
      <c r="I400" s="207"/>
      <c r="J400" s="208"/>
      <c r="K400" s="207"/>
    </row>
    <row r="401" spans="3:11" ht="15" customHeight="1">
      <c r="C401" s="205">
        <f t="shared" si="5"/>
      </c>
      <c r="D401" s="206"/>
      <c r="E401" s="207"/>
      <c r="F401" s="207"/>
      <c r="G401" s="207"/>
      <c r="H401" s="207"/>
      <c r="I401" s="207"/>
      <c r="J401" s="208"/>
      <c r="K401" s="207"/>
    </row>
    <row r="402" spans="3:11" ht="15" customHeight="1">
      <c r="C402" s="205">
        <f t="shared" si="5"/>
      </c>
      <c r="D402" s="206"/>
      <c r="E402" s="207"/>
      <c r="F402" s="207"/>
      <c r="G402" s="207"/>
      <c r="H402" s="207"/>
      <c r="I402" s="207"/>
      <c r="J402" s="208"/>
      <c r="K402" s="207"/>
    </row>
    <row r="403" spans="3:11" ht="15" customHeight="1">
      <c r="C403" s="205">
        <f t="shared" si="5"/>
      </c>
      <c r="D403" s="206"/>
      <c r="E403" s="207"/>
      <c r="F403" s="207"/>
      <c r="G403" s="207"/>
      <c r="H403" s="207"/>
      <c r="I403" s="207"/>
      <c r="J403" s="208"/>
      <c r="K403" s="207"/>
    </row>
    <row r="404" spans="3:11" ht="15" customHeight="1">
      <c r="C404" s="205">
        <f t="shared" si="5"/>
      </c>
      <c r="D404" s="206"/>
      <c r="E404" s="207"/>
      <c r="F404" s="207"/>
      <c r="G404" s="207"/>
      <c r="H404" s="207"/>
      <c r="I404" s="207"/>
      <c r="J404" s="208"/>
      <c r="K404" s="207"/>
    </row>
    <row r="405" spans="3:11" ht="15" customHeight="1">
      <c r="C405" s="205">
        <f t="shared" si="5"/>
      </c>
      <c r="D405" s="206"/>
      <c r="E405" s="207"/>
      <c r="F405" s="207"/>
      <c r="G405" s="207"/>
      <c r="H405" s="207"/>
      <c r="I405" s="207"/>
      <c r="J405" s="208"/>
      <c r="K405" s="207"/>
    </row>
    <row r="406" spans="3:11" ht="15" customHeight="1">
      <c r="C406" s="205">
        <f t="shared" si="5"/>
      </c>
      <c r="D406" s="206"/>
      <c r="E406" s="207"/>
      <c r="F406" s="207"/>
      <c r="G406" s="207"/>
      <c r="H406" s="207"/>
      <c r="I406" s="207"/>
      <c r="J406" s="208"/>
      <c r="K406" s="207"/>
    </row>
    <row r="407" spans="3:11" ht="15" customHeight="1">
      <c r="C407" s="205">
        <f t="shared" si="5"/>
      </c>
      <c r="D407" s="206"/>
      <c r="E407" s="207"/>
      <c r="F407" s="207"/>
      <c r="G407" s="207"/>
      <c r="H407" s="207"/>
      <c r="I407" s="207"/>
      <c r="J407" s="208"/>
      <c r="K407" s="207"/>
    </row>
    <row r="408" spans="3:11" ht="15" customHeight="1">
      <c r="C408" s="205">
        <f t="shared" si="5"/>
      </c>
      <c r="D408" s="206"/>
      <c r="E408" s="207"/>
      <c r="F408" s="207"/>
      <c r="G408" s="207"/>
      <c r="H408" s="207"/>
      <c r="I408" s="207"/>
      <c r="J408" s="208"/>
      <c r="K408" s="207"/>
    </row>
    <row r="409" spans="3:11" ht="15" customHeight="1">
      <c r="C409" s="205">
        <f t="shared" si="5"/>
      </c>
      <c r="D409" s="206"/>
      <c r="E409" s="207"/>
      <c r="F409" s="207"/>
      <c r="G409" s="207"/>
      <c r="H409" s="207"/>
      <c r="I409" s="207"/>
      <c r="J409" s="208"/>
      <c r="K409" s="207"/>
    </row>
    <row r="410" spans="3:11" ht="15" customHeight="1">
      <c r="C410" s="205">
        <f t="shared" si="5"/>
      </c>
      <c r="D410" s="206"/>
      <c r="E410" s="207"/>
      <c r="F410" s="207"/>
      <c r="G410" s="207"/>
      <c r="H410" s="207"/>
      <c r="I410" s="207"/>
      <c r="J410" s="208"/>
      <c r="K410" s="207"/>
    </row>
    <row r="411" spans="3:11" ht="15" customHeight="1">
      <c r="C411" s="205">
        <f t="shared" si="5"/>
      </c>
      <c r="D411" s="206"/>
      <c r="E411" s="207"/>
      <c r="F411" s="207"/>
      <c r="G411" s="207"/>
      <c r="H411" s="207"/>
      <c r="I411" s="207"/>
      <c r="J411" s="208"/>
      <c r="K411" s="207"/>
    </row>
    <row r="412" spans="3:11" ht="15" customHeight="1">
      <c r="C412" s="205">
        <f t="shared" si="5"/>
      </c>
      <c r="D412" s="206"/>
      <c r="E412" s="207"/>
      <c r="F412" s="207"/>
      <c r="G412" s="207"/>
      <c r="H412" s="207"/>
      <c r="I412" s="207"/>
      <c r="J412" s="208"/>
      <c r="K412" s="207"/>
    </row>
    <row r="413" spans="3:11" ht="15" customHeight="1">
      <c r="C413" s="205">
        <f t="shared" si="5"/>
      </c>
      <c r="D413" s="206"/>
      <c r="E413" s="207"/>
      <c r="F413" s="207"/>
      <c r="G413" s="207"/>
      <c r="H413" s="207"/>
      <c r="I413" s="207"/>
      <c r="J413" s="208"/>
      <c r="K413" s="207"/>
    </row>
    <row r="414" spans="3:11" ht="15" customHeight="1">
      <c r="C414" s="205">
        <f aca="true" t="shared" si="6" ref="C414:C477">IF(OR(C413="",Teilnehmerzahl=0,Teilnehmerzahl=""),"",IF(C413="Nr.",1,IF(OR(C413=Teilnehmerzahl,$J$10=""),"",C413+"1")))</f>
      </c>
      <c r="D414" s="206"/>
      <c r="E414" s="207"/>
      <c r="F414" s="207"/>
      <c r="G414" s="207"/>
      <c r="H414" s="207"/>
      <c r="I414" s="207"/>
      <c r="J414" s="208"/>
      <c r="K414" s="207"/>
    </row>
    <row r="415" spans="3:11" ht="15" customHeight="1">
      <c r="C415" s="205">
        <f t="shared" si="6"/>
      </c>
      <c r="D415" s="206"/>
      <c r="E415" s="207"/>
      <c r="F415" s="207"/>
      <c r="G415" s="207"/>
      <c r="H415" s="207"/>
      <c r="I415" s="207"/>
      <c r="J415" s="208"/>
      <c r="K415" s="207"/>
    </row>
    <row r="416" spans="3:11" ht="15" customHeight="1">
      <c r="C416" s="205">
        <f t="shared" si="6"/>
      </c>
      <c r="D416" s="206"/>
      <c r="E416" s="207"/>
      <c r="F416" s="207"/>
      <c r="G416" s="207"/>
      <c r="H416" s="207"/>
      <c r="I416" s="207"/>
      <c r="J416" s="208"/>
      <c r="K416" s="207"/>
    </row>
    <row r="417" spans="3:11" ht="15" customHeight="1">
      <c r="C417" s="205">
        <f t="shared" si="6"/>
      </c>
      <c r="D417" s="206"/>
      <c r="E417" s="207"/>
      <c r="F417" s="207"/>
      <c r="G417" s="207"/>
      <c r="H417" s="207"/>
      <c r="I417" s="207"/>
      <c r="J417" s="208"/>
      <c r="K417" s="207"/>
    </row>
    <row r="418" spans="3:11" ht="15" customHeight="1">
      <c r="C418" s="205">
        <f t="shared" si="6"/>
      </c>
      <c r="D418" s="206"/>
      <c r="E418" s="207"/>
      <c r="F418" s="207"/>
      <c r="G418" s="207"/>
      <c r="H418" s="207"/>
      <c r="I418" s="207"/>
      <c r="J418" s="208"/>
      <c r="K418" s="207"/>
    </row>
    <row r="419" spans="3:11" ht="15" customHeight="1">
      <c r="C419" s="205">
        <f t="shared" si="6"/>
      </c>
      <c r="D419" s="206"/>
      <c r="E419" s="207"/>
      <c r="F419" s="207"/>
      <c r="G419" s="207"/>
      <c r="H419" s="207"/>
      <c r="I419" s="207"/>
      <c r="J419" s="208"/>
      <c r="K419" s="207"/>
    </row>
    <row r="420" spans="3:11" ht="15" customHeight="1">
      <c r="C420" s="205">
        <f t="shared" si="6"/>
      </c>
      <c r="D420" s="206"/>
      <c r="E420" s="207"/>
      <c r="F420" s="207"/>
      <c r="G420" s="207"/>
      <c r="H420" s="207"/>
      <c r="I420" s="207"/>
      <c r="J420" s="208"/>
      <c r="K420" s="207"/>
    </row>
    <row r="421" spans="3:11" ht="15" customHeight="1">
      <c r="C421" s="205">
        <f t="shared" si="6"/>
      </c>
      <c r="D421" s="206"/>
      <c r="E421" s="207"/>
      <c r="F421" s="207"/>
      <c r="G421" s="207"/>
      <c r="H421" s="207"/>
      <c r="I421" s="207"/>
      <c r="J421" s="208"/>
      <c r="K421" s="207"/>
    </row>
    <row r="422" spans="3:11" ht="15" customHeight="1">
      <c r="C422" s="205">
        <f t="shared" si="6"/>
      </c>
      <c r="D422" s="206"/>
      <c r="E422" s="207"/>
      <c r="F422" s="207"/>
      <c r="G422" s="207"/>
      <c r="H422" s="207"/>
      <c r="I422" s="207"/>
      <c r="J422" s="208"/>
      <c r="K422" s="207"/>
    </row>
    <row r="423" spans="3:11" ht="15" customHeight="1">
      <c r="C423" s="205">
        <f t="shared" si="6"/>
      </c>
      <c r="D423" s="206"/>
      <c r="E423" s="207"/>
      <c r="F423" s="207"/>
      <c r="G423" s="207"/>
      <c r="H423" s="207"/>
      <c r="I423" s="207"/>
      <c r="J423" s="208"/>
      <c r="K423" s="207"/>
    </row>
    <row r="424" spans="3:11" ht="15" customHeight="1">
      <c r="C424" s="205">
        <f t="shared" si="6"/>
      </c>
      <c r="D424" s="206"/>
      <c r="E424" s="207"/>
      <c r="F424" s="207"/>
      <c r="G424" s="207"/>
      <c r="H424" s="207"/>
      <c r="I424" s="207"/>
      <c r="J424" s="208"/>
      <c r="K424" s="207"/>
    </row>
    <row r="425" spans="3:11" ht="15" customHeight="1">
      <c r="C425" s="205">
        <f t="shared" si="6"/>
      </c>
      <c r="D425" s="206"/>
      <c r="E425" s="207"/>
      <c r="F425" s="207"/>
      <c r="G425" s="207"/>
      <c r="H425" s="207"/>
      <c r="I425" s="207"/>
      <c r="J425" s="208"/>
      <c r="K425" s="207"/>
    </row>
    <row r="426" spans="3:11" ht="15" customHeight="1">
      <c r="C426" s="205">
        <f t="shared" si="6"/>
      </c>
      <c r="D426" s="206"/>
      <c r="E426" s="207"/>
      <c r="F426" s="207"/>
      <c r="G426" s="207"/>
      <c r="H426" s="207"/>
      <c r="I426" s="207"/>
      <c r="J426" s="208"/>
      <c r="K426" s="207"/>
    </row>
    <row r="427" spans="3:11" ht="15" customHeight="1">
      <c r="C427" s="205">
        <f t="shared" si="6"/>
      </c>
      <c r="D427" s="206"/>
      <c r="E427" s="207"/>
      <c r="F427" s="207"/>
      <c r="G427" s="207"/>
      <c r="H427" s="207"/>
      <c r="I427" s="207"/>
      <c r="J427" s="208"/>
      <c r="K427" s="207"/>
    </row>
    <row r="428" spans="3:11" ht="15" customHeight="1">
      <c r="C428" s="205">
        <f t="shared" si="6"/>
      </c>
      <c r="D428" s="206"/>
      <c r="E428" s="207"/>
      <c r="F428" s="207"/>
      <c r="G428" s="207"/>
      <c r="H428" s="207"/>
      <c r="I428" s="207"/>
      <c r="J428" s="208"/>
      <c r="K428" s="207"/>
    </row>
    <row r="429" spans="3:11" ht="15" customHeight="1">
      <c r="C429" s="205">
        <f t="shared" si="6"/>
      </c>
      <c r="D429" s="206"/>
      <c r="E429" s="207"/>
      <c r="F429" s="207"/>
      <c r="G429" s="207"/>
      <c r="H429" s="207"/>
      <c r="I429" s="207"/>
      <c r="J429" s="208"/>
      <c r="K429" s="207"/>
    </row>
    <row r="430" spans="3:11" ht="15" customHeight="1">
      <c r="C430" s="205">
        <f t="shared" si="6"/>
      </c>
      <c r="D430" s="206"/>
      <c r="E430" s="207"/>
      <c r="F430" s="207"/>
      <c r="G430" s="207"/>
      <c r="H430" s="207"/>
      <c r="I430" s="207"/>
      <c r="J430" s="208"/>
      <c r="K430" s="207"/>
    </row>
    <row r="431" spans="3:11" ht="15" customHeight="1">
      <c r="C431" s="205">
        <f t="shared" si="6"/>
      </c>
      <c r="D431" s="206"/>
      <c r="E431" s="207"/>
      <c r="F431" s="207"/>
      <c r="G431" s="207"/>
      <c r="H431" s="207"/>
      <c r="I431" s="207"/>
      <c r="J431" s="208"/>
      <c r="K431" s="207"/>
    </row>
    <row r="432" spans="3:11" ht="15" customHeight="1">
      <c r="C432" s="205">
        <f t="shared" si="6"/>
      </c>
      <c r="D432" s="206"/>
      <c r="E432" s="207"/>
      <c r="F432" s="207"/>
      <c r="G432" s="207"/>
      <c r="H432" s="207"/>
      <c r="I432" s="207"/>
      <c r="J432" s="208"/>
      <c r="K432" s="207"/>
    </row>
    <row r="433" spans="3:11" ht="15" customHeight="1">
      <c r="C433" s="205">
        <f t="shared" si="6"/>
      </c>
      <c r="D433" s="206"/>
      <c r="E433" s="207"/>
      <c r="F433" s="207"/>
      <c r="G433" s="207"/>
      <c r="H433" s="207"/>
      <c r="I433" s="207"/>
      <c r="J433" s="208"/>
      <c r="K433" s="207"/>
    </row>
    <row r="434" spans="3:11" ht="15" customHeight="1">
      <c r="C434" s="205">
        <f t="shared" si="6"/>
      </c>
      <c r="D434" s="206"/>
      <c r="E434" s="207"/>
      <c r="F434" s="207"/>
      <c r="G434" s="207"/>
      <c r="H434" s="207"/>
      <c r="I434" s="207"/>
      <c r="J434" s="208"/>
      <c r="K434" s="207"/>
    </row>
    <row r="435" spans="3:11" ht="15" customHeight="1">
      <c r="C435" s="205">
        <f t="shared" si="6"/>
      </c>
      <c r="D435" s="206"/>
      <c r="E435" s="207"/>
      <c r="F435" s="207"/>
      <c r="G435" s="207"/>
      <c r="H435" s="207"/>
      <c r="I435" s="207"/>
      <c r="J435" s="208"/>
      <c r="K435" s="207"/>
    </row>
    <row r="436" spans="3:11" ht="15" customHeight="1">
      <c r="C436" s="205">
        <f t="shared" si="6"/>
      </c>
      <c r="D436" s="206"/>
      <c r="E436" s="207"/>
      <c r="F436" s="207"/>
      <c r="G436" s="207"/>
      <c r="H436" s="207"/>
      <c r="I436" s="207"/>
      <c r="J436" s="208"/>
      <c r="K436" s="207"/>
    </row>
    <row r="437" spans="3:11" ht="15" customHeight="1">
      <c r="C437" s="205">
        <f t="shared" si="6"/>
      </c>
      <c r="D437" s="206"/>
      <c r="E437" s="207"/>
      <c r="F437" s="207"/>
      <c r="G437" s="207"/>
      <c r="H437" s="207"/>
      <c r="I437" s="207"/>
      <c r="J437" s="208"/>
      <c r="K437" s="207"/>
    </row>
    <row r="438" spans="3:11" ht="15" customHeight="1">
      <c r="C438" s="205">
        <f t="shared" si="6"/>
      </c>
      <c r="D438" s="206"/>
      <c r="E438" s="207"/>
      <c r="F438" s="207"/>
      <c r="G438" s="207"/>
      <c r="H438" s="207"/>
      <c r="I438" s="207"/>
      <c r="J438" s="208"/>
      <c r="K438" s="207"/>
    </row>
    <row r="439" spans="3:11" ht="15" customHeight="1">
      <c r="C439" s="205">
        <f t="shared" si="6"/>
      </c>
      <c r="D439" s="206"/>
      <c r="E439" s="207"/>
      <c r="F439" s="207"/>
      <c r="G439" s="207"/>
      <c r="H439" s="207"/>
      <c r="I439" s="207"/>
      <c r="J439" s="208"/>
      <c r="K439" s="207"/>
    </row>
    <row r="440" spans="3:11" ht="15" customHeight="1">
      <c r="C440" s="205">
        <f t="shared" si="6"/>
      </c>
      <c r="D440" s="206"/>
      <c r="E440" s="207"/>
      <c r="F440" s="207"/>
      <c r="G440" s="207"/>
      <c r="H440" s="207"/>
      <c r="I440" s="207"/>
      <c r="J440" s="208"/>
      <c r="K440" s="207"/>
    </row>
    <row r="441" spans="3:11" ht="15" customHeight="1">
      <c r="C441" s="205">
        <f t="shared" si="6"/>
      </c>
      <c r="D441" s="206"/>
      <c r="E441" s="207"/>
      <c r="F441" s="207"/>
      <c r="G441" s="207"/>
      <c r="H441" s="207"/>
      <c r="I441" s="207"/>
      <c r="J441" s="208"/>
      <c r="K441" s="207"/>
    </row>
    <row r="442" spans="3:11" ht="15" customHeight="1">
      <c r="C442" s="205">
        <f t="shared" si="6"/>
      </c>
      <c r="D442" s="206"/>
      <c r="E442" s="207"/>
      <c r="F442" s="207"/>
      <c r="G442" s="207"/>
      <c r="H442" s="207"/>
      <c r="I442" s="207"/>
      <c r="J442" s="208"/>
      <c r="K442" s="207"/>
    </row>
    <row r="443" spans="3:11" ht="15" customHeight="1">
      <c r="C443" s="205">
        <f t="shared" si="6"/>
      </c>
      <c r="D443" s="206"/>
      <c r="E443" s="207"/>
      <c r="F443" s="207"/>
      <c r="G443" s="207"/>
      <c r="H443" s="207"/>
      <c r="I443" s="207"/>
      <c r="J443" s="208"/>
      <c r="K443" s="207"/>
    </row>
    <row r="444" spans="3:11" ht="15" customHeight="1">
      <c r="C444" s="205">
        <f t="shared" si="6"/>
      </c>
      <c r="D444" s="206"/>
      <c r="E444" s="207"/>
      <c r="F444" s="207"/>
      <c r="G444" s="207"/>
      <c r="H444" s="207"/>
      <c r="I444" s="207"/>
      <c r="J444" s="208"/>
      <c r="K444" s="207"/>
    </row>
    <row r="445" spans="3:11" ht="15" customHeight="1">
      <c r="C445" s="205">
        <f t="shared" si="6"/>
      </c>
      <c r="D445" s="206"/>
      <c r="E445" s="207"/>
      <c r="F445" s="207"/>
      <c r="G445" s="207"/>
      <c r="H445" s="207"/>
      <c r="I445" s="207"/>
      <c r="J445" s="208"/>
      <c r="K445" s="207"/>
    </row>
    <row r="446" spans="3:11" ht="15" customHeight="1">
      <c r="C446" s="205">
        <f t="shared" si="6"/>
      </c>
      <c r="D446" s="206"/>
      <c r="E446" s="207"/>
      <c r="F446" s="207"/>
      <c r="G446" s="207"/>
      <c r="H446" s="207"/>
      <c r="I446" s="207"/>
      <c r="J446" s="208"/>
      <c r="K446" s="207"/>
    </row>
    <row r="447" spans="3:11" ht="15" customHeight="1">
      <c r="C447" s="205">
        <f t="shared" si="6"/>
      </c>
      <c r="D447" s="206"/>
      <c r="E447" s="207"/>
      <c r="F447" s="207"/>
      <c r="G447" s="207"/>
      <c r="H447" s="207"/>
      <c r="I447" s="207"/>
      <c r="J447" s="208"/>
      <c r="K447" s="207"/>
    </row>
    <row r="448" spans="3:11" ht="15" customHeight="1">
      <c r="C448" s="205">
        <f t="shared" si="6"/>
      </c>
      <c r="D448" s="206"/>
      <c r="E448" s="207"/>
      <c r="F448" s="207"/>
      <c r="G448" s="207"/>
      <c r="H448" s="207"/>
      <c r="I448" s="207"/>
      <c r="J448" s="208"/>
      <c r="K448" s="207"/>
    </row>
    <row r="449" spans="3:11" ht="15" customHeight="1">
      <c r="C449" s="205">
        <f t="shared" si="6"/>
      </c>
      <c r="D449" s="206"/>
      <c r="E449" s="207"/>
      <c r="F449" s="207"/>
      <c r="G449" s="207"/>
      <c r="H449" s="207"/>
      <c r="I449" s="207"/>
      <c r="J449" s="208"/>
      <c r="K449" s="207"/>
    </row>
    <row r="450" spans="3:11" ht="15" customHeight="1">
      <c r="C450" s="205">
        <f t="shared" si="6"/>
      </c>
      <c r="D450" s="206"/>
      <c r="E450" s="207"/>
      <c r="F450" s="207"/>
      <c r="G450" s="207"/>
      <c r="H450" s="207"/>
      <c r="I450" s="207"/>
      <c r="J450" s="208"/>
      <c r="K450" s="207"/>
    </row>
    <row r="451" spans="3:11" ht="15" customHeight="1">
      <c r="C451" s="205">
        <f t="shared" si="6"/>
      </c>
      <c r="D451" s="206"/>
      <c r="E451" s="207"/>
      <c r="F451" s="207"/>
      <c r="G451" s="207"/>
      <c r="H451" s="207"/>
      <c r="I451" s="207"/>
      <c r="J451" s="208"/>
      <c r="K451" s="207"/>
    </row>
    <row r="452" spans="3:11" ht="15" customHeight="1">
      <c r="C452" s="205">
        <f t="shared" si="6"/>
      </c>
      <c r="D452" s="206"/>
      <c r="E452" s="207"/>
      <c r="F452" s="207"/>
      <c r="G452" s="207"/>
      <c r="H452" s="207"/>
      <c r="I452" s="207"/>
      <c r="J452" s="208"/>
      <c r="K452" s="207"/>
    </row>
    <row r="453" spans="3:11" ht="15" customHeight="1">
      <c r="C453" s="205">
        <f t="shared" si="6"/>
      </c>
      <c r="D453" s="206"/>
      <c r="E453" s="207"/>
      <c r="F453" s="207"/>
      <c r="G453" s="207"/>
      <c r="H453" s="207"/>
      <c r="I453" s="207"/>
      <c r="J453" s="208"/>
      <c r="K453" s="207"/>
    </row>
    <row r="454" spans="3:11" ht="15" customHeight="1">
      <c r="C454" s="205">
        <f t="shared" si="6"/>
      </c>
      <c r="D454" s="206"/>
      <c r="E454" s="207"/>
      <c r="F454" s="207"/>
      <c r="G454" s="207"/>
      <c r="H454" s="207"/>
      <c r="I454" s="207"/>
      <c r="J454" s="208"/>
      <c r="K454" s="207"/>
    </row>
    <row r="455" spans="3:11" ht="15" customHeight="1">
      <c r="C455" s="205">
        <f t="shared" si="6"/>
      </c>
      <c r="D455" s="206"/>
      <c r="E455" s="207"/>
      <c r="F455" s="207"/>
      <c r="G455" s="207"/>
      <c r="H455" s="207"/>
      <c r="I455" s="207"/>
      <c r="J455" s="208"/>
      <c r="K455" s="207"/>
    </row>
    <row r="456" spans="3:11" ht="15" customHeight="1">
      <c r="C456" s="205">
        <f t="shared" si="6"/>
      </c>
      <c r="D456" s="206"/>
      <c r="E456" s="207"/>
      <c r="F456" s="207"/>
      <c r="G456" s="207"/>
      <c r="H456" s="207"/>
      <c r="I456" s="207"/>
      <c r="J456" s="208"/>
      <c r="K456" s="207"/>
    </row>
    <row r="457" spans="3:11" ht="15" customHeight="1">
      <c r="C457" s="205">
        <f t="shared" si="6"/>
      </c>
      <c r="D457" s="206"/>
      <c r="E457" s="207"/>
      <c r="F457" s="207"/>
      <c r="G457" s="207"/>
      <c r="H457" s="207"/>
      <c r="I457" s="207"/>
      <c r="J457" s="208"/>
      <c r="K457" s="207"/>
    </row>
    <row r="458" spans="3:11" ht="15" customHeight="1">
      <c r="C458" s="205">
        <f t="shared" si="6"/>
      </c>
      <c r="D458" s="206"/>
      <c r="E458" s="207"/>
      <c r="F458" s="207"/>
      <c r="G458" s="207"/>
      <c r="H458" s="207"/>
      <c r="I458" s="207"/>
      <c r="J458" s="208"/>
      <c r="K458" s="207"/>
    </row>
    <row r="459" spans="3:11" ht="15" customHeight="1">
      <c r="C459" s="205">
        <f t="shared" si="6"/>
      </c>
      <c r="D459" s="206"/>
      <c r="E459" s="207"/>
      <c r="F459" s="207"/>
      <c r="G459" s="207"/>
      <c r="H459" s="207"/>
      <c r="I459" s="207"/>
      <c r="J459" s="208"/>
      <c r="K459" s="207"/>
    </row>
    <row r="460" spans="3:11" ht="15" customHeight="1">
      <c r="C460" s="205">
        <f t="shared" si="6"/>
      </c>
      <c r="D460" s="206"/>
      <c r="E460" s="207"/>
      <c r="F460" s="207"/>
      <c r="G460" s="207"/>
      <c r="H460" s="207"/>
      <c r="I460" s="207"/>
      <c r="J460" s="208"/>
      <c r="K460" s="207"/>
    </row>
    <row r="461" spans="3:11" ht="15" customHeight="1">
      <c r="C461" s="205">
        <f t="shared" si="6"/>
      </c>
      <c r="D461" s="206"/>
      <c r="E461" s="207"/>
      <c r="F461" s="207"/>
      <c r="G461" s="207"/>
      <c r="H461" s="207"/>
      <c r="I461" s="207"/>
      <c r="J461" s="208"/>
      <c r="K461" s="207"/>
    </row>
    <row r="462" spans="3:11" ht="15" customHeight="1">
      <c r="C462" s="205">
        <f t="shared" si="6"/>
      </c>
      <c r="D462" s="206"/>
      <c r="E462" s="207"/>
      <c r="F462" s="207"/>
      <c r="G462" s="207"/>
      <c r="H462" s="207"/>
      <c r="I462" s="207"/>
      <c r="J462" s="208"/>
      <c r="K462" s="207"/>
    </row>
    <row r="463" spans="3:11" ht="15" customHeight="1">
      <c r="C463" s="205">
        <f t="shared" si="6"/>
      </c>
      <c r="D463" s="206"/>
      <c r="E463" s="207"/>
      <c r="F463" s="207"/>
      <c r="G463" s="207"/>
      <c r="H463" s="207"/>
      <c r="I463" s="207"/>
      <c r="J463" s="208"/>
      <c r="K463" s="207"/>
    </row>
    <row r="464" spans="3:11" ht="15" customHeight="1">
      <c r="C464" s="205">
        <f t="shared" si="6"/>
      </c>
      <c r="D464" s="206"/>
      <c r="E464" s="207"/>
      <c r="F464" s="207"/>
      <c r="G464" s="207"/>
      <c r="H464" s="207"/>
      <c r="I464" s="207"/>
      <c r="J464" s="208"/>
      <c r="K464" s="207"/>
    </row>
    <row r="465" spans="3:11" ht="15" customHeight="1">
      <c r="C465" s="205">
        <f t="shared" si="6"/>
      </c>
      <c r="D465" s="206"/>
      <c r="E465" s="207"/>
      <c r="F465" s="207"/>
      <c r="G465" s="207"/>
      <c r="H465" s="207"/>
      <c r="I465" s="207"/>
      <c r="J465" s="208"/>
      <c r="K465" s="207"/>
    </row>
    <row r="466" spans="3:11" ht="15" customHeight="1">
      <c r="C466" s="205">
        <f t="shared" si="6"/>
      </c>
      <c r="D466" s="206"/>
      <c r="E466" s="207"/>
      <c r="F466" s="207"/>
      <c r="G466" s="207"/>
      <c r="H466" s="207"/>
      <c r="I466" s="207"/>
      <c r="J466" s="208"/>
      <c r="K466" s="207"/>
    </row>
    <row r="467" spans="3:11" ht="15" customHeight="1">
      <c r="C467" s="205">
        <f t="shared" si="6"/>
      </c>
      <c r="D467" s="206"/>
      <c r="E467" s="207"/>
      <c r="F467" s="207"/>
      <c r="G467" s="207"/>
      <c r="H467" s="207"/>
      <c r="I467" s="207"/>
      <c r="J467" s="208"/>
      <c r="K467" s="207"/>
    </row>
    <row r="468" spans="3:11" ht="15" customHeight="1">
      <c r="C468" s="205">
        <f t="shared" si="6"/>
      </c>
      <c r="D468" s="206"/>
      <c r="E468" s="207"/>
      <c r="F468" s="207"/>
      <c r="G468" s="207"/>
      <c r="H468" s="207"/>
      <c r="I468" s="207"/>
      <c r="J468" s="208"/>
      <c r="K468" s="207"/>
    </row>
    <row r="469" spans="3:11" ht="15" customHeight="1">
      <c r="C469" s="205">
        <f t="shared" si="6"/>
      </c>
      <c r="D469" s="206"/>
      <c r="E469" s="207"/>
      <c r="F469" s="207"/>
      <c r="G469" s="207"/>
      <c r="H469" s="207"/>
      <c r="I469" s="207"/>
      <c r="J469" s="208"/>
      <c r="K469" s="207"/>
    </row>
    <row r="470" spans="3:11" ht="15" customHeight="1">
      <c r="C470" s="205">
        <f t="shared" si="6"/>
      </c>
      <c r="D470" s="206"/>
      <c r="E470" s="207"/>
      <c r="F470" s="207"/>
      <c r="G470" s="207"/>
      <c r="H470" s="207"/>
      <c r="I470" s="207"/>
      <c r="J470" s="208"/>
      <c r="K470" s="207"/>
    </row>
    <row r="471" spans="3:11" ht="15" customHeight="1">
      <c r="C471" s="205">
        <f t="shared" si="6"/>
      </c>
      <c r="D471" s="206"/>
      <c r="E471" s="207"/>
      <c r="F471" s="207"/>
      <c r="G471" s="207"/>
      <c r="H471" s="207"/>
      <c r="I471" s="207"/>
      <c r="J471" s="208"/>
      <c r="K471" s="207"/>
    </row>
    <row r="472" spans="3:11" ht="15" customHeight="1">
      <c r="C472" s="205">
        <f t="shared" si="6"/>
      </c>
      <c r="D472" s="206"/>
      <c r="E472" s="207"/>
      <c r="F472" s="207"/>
      <c r="G472" s="207"/>
      <c r="H472" s="207"/>
      <c r="I472" s="207"/>
      <c r="J472" s="208"/>
      <c r="K472" s="207"/>
    </row>
    <row r="473" spans="3:11" ht="15" customHeight="1">
      <c r="C473" s="205">
        <f t="shared" si="6"/>
      </c>
      <c r="D473" s="206"/>
      <c r="E473" s="207"/>
      <c r="F473" s="207"/>
      <c r="G473" s="207"/>
      <c r="H473" s="207"/>
      <c r="I473" s="207"/>
      <c r="J473" s="208"/>
      <c r="K473" s="207"/>
    </row>
    <row r="474" spans="3:11" ht="15" customHeight="1">
      <c r="C474" s="205">
        <f t="shared" si="6"/>
      </c>
      <c r="D474" s="206"/>
      <c r="E474" s="207"/>
      <c r="F474" s="207"/>
      <c r="G474" s="207"/>
      <c r="H474" s="207"/>
      <c r="I474" s="207"/>
      <c r="J474" s="208"/>
      <c r="K474" s="207"/>
    </row>
    <row r="475" spans="3:11" ht="15" customHeight="1">
      <c r="C475" s="205">
        <f t="shared" si="6"/>
      </c>
      <c r="D475" s="206"/>
      <c r="E475" s="207"/>
      <c r="F475" s="207"/>
      <c r="G475" s="207"/>
      <c r="H475" s="207"/>
      <c r="I475" s="207"/>
      <c r="J475" s="208"/>
      <c r="K475" s="207"/>
    </row>
    <row r="476" spans="3:11" ht="15" customHeight="1">
      <c r="C476" s="205">
        <f t="shared" si="6"/>
      </c>
      <c r="D476" s="206"/>
      <c r="E476" s="207"/>
      <c r="F476" s="207"/>
      <c r="G476" s="207"/>
      <c r="H476" s="207"/>
      <c r="I476" s="207"/>
      <c r="J476" s="208"/>
      <c r="K476" s="207"/>
    </row>
    <row r="477" spans="3:11" ht="15" customHeight="1">
      <c r="C477" s="205">
        <f t="shared" si="6"/>
      </c>
      <c r="D477" s="206"/>
      <c r="E477" s="207"/>
      <c r="F477" s="207"/>
      <c r="G477" s="207"/>
      <c r="H477" s="207"/>
      <c r="I477" s="207"/>
      <c r="J477" s="208"/>
      <c r="K477" s="207"/>
    </row>
    <row r="478" spans="3:11" ht="15" customHeight="1">
      <c r="C478" s="205">
        <f aca="true" t="shared" si="7" ref="C478:C529">IF(OR(C477="",Teilnehmerzahl=0,Teilnehmerzahl=""),"",IF(C477="Nr.",1,IF(OR(C477=Teilnehmerzahl,$J$10=""),"",C477+"1")))</f>
      </c>
      <c r="D478" s="206"/>
      <c r="E478" s="207"/>
      <c r="F478" s="207"/>
      <c r="G478" s="207"/>
      <c r="H478" s="207"/>
      <c r="I478" s="207"/>
      <c r="J478" s="208"/>
      <c r="K478" s="207"/>
    </row>
    <row r="479" spans="3:11" ht="15" customHeight="1">
      <c r="C479" s="205">
        <f t="shared" si="7"/>
      </c>
      <c r="D479" s="206"/>
      <c r="E479" s="207"/>
      <c r="F479" s="207"/>
      <c r="G479" s="207"/>
      <c r="H479" s="207"/>
      <c r="I479" s="207"/>
      <c r="J479" s="208"/>
      <c r="K479" s="207"/>
    </row>
    <row r="480" spans="3:11" ht="15" customHeight="1">
      <c r="C480" s="205">
        <f t="shared" si="7"/>
      </c>
      <c r="D480" s="206"/>
      <c r="E480" s="207"/>
      <c r="F480" s="207"/>
      <c r="G480" s="207"/>
      <c r="H480" s="207"/>
      <c r="I480" s="207"/>
      <c r="J480" s="208"/>
      <c r="K480" s="207"/>
    </row>
    <row r="481" spans="3:11" ht="15" customHeight="1">
      <c r="C481" s="205">
        <f t="shared" si="7"/>
      </c>
      <c r="D481" s="206"/>
      <c r="E481" s="207"/>
      <c r="F481" s="207"/>
      <c r="G481" s="207"/>
      <c r="H481" s="207"/>
      <c r="I481" s="207"/>
      <c r="J481" s="208"/>
      <c r="K481" s="207"/>
    </row>
    <row r="482" spans="3:11" ht="15" customHeight="1">
      <c r="C482" s="205">
        <f t="shared" si="7"/>
      </c>
      <c r="D482" s="206"/>
      <c r="E482" s="207"/>
      <c r="F482" s="207"/>
      <c r="G482" s="207"/>
      <c r="H482" s="207"/>
      <c r="I482" s="207"/>
      <c r="J482" s="208"/>
      <c r="K482" s="207"/>
    </row>
    <row r="483" spans="3:11" ht="15" customHeight="1">
      <c r="C483" s="205">
        <f t="shared" si="7"/>
      </c>
      <c r="D483" s="206"/>
      <c r="E483" s="207"/>
      <c r="F483" s="207"/>
      <c r="G483" s="207"/>
      <c r="H483" s="207"/>
      <c r="I483" s="207"/>
      <c r="J483" s="208"/>
      <c r="K483" s="207"/>
    </row>
    <row r="484" spans="3:11" ht="15" customHeight="1">
      <c r="C484" s="205">
        <f t="shared" si="7"/>
      </c>
      <c r="D484" s="206"/>
      <c r="E484" s="207"/>
      <c r="F484" s="207"/>
      <c r="G484" s="207"/>
      <c r="H484" s="207"/>
      <c r="I484" s="207"/>
      <c r="J484" s="208"/>
      <c r="K484" s="207"/>
    </row>
    <row r="485" spans="3:11" ht="15" customHeight="1">
      <c r="C485" s="205">
        <f t="shared" si="7"/>
      </c>
      <c r="D485" s="206"/>
      <c r="E485" s="207"/>
      <c r="F485" s="207"/>
      <c r="G485" s="207"/>
      <c r="H485" s="207"/>
      <c r="I485" s="207"/>
      <c r="J485" s="208"/>
      <c r="K485" s="207"/>
    </row>
    <row r="486" spans="3:11" ht="15" customHeight="1">
      <c r="C486" s="205">
        <f t="shared" si="7"/>
      </c>
      <c r="D486" s="206"/>
      <c r="E486" s="207"/>
      <c r="F486" s="207"/>
      <c r="G486" s="207"/>
      <c r="H486" s="207"/>
      <c r="I486" s="207"/>
      <c r="J486" s="208"/>
      <c r="K486" s="207"/>
    </row>
    <row r="487" spans="3:11" ht="15" customHeight="1">
      <c r="C487" s="205">
        <f t="shared" si="7"/>
      </c>
      <c r="D487" s="206"/>
      <c r="E487" s="207"/>
      <c r="F487" s="207"/>
      <c r="G487" s="207"/>
      <c r="H487" s="207"/>
      <c r="I487" s="207"/>
      <c r="J487" s="208"/>
      <c r="K487" s="207"/>
    </row>
    <row r="488" spans="3:11" ht="15" customHeight="1">
      <c r="C488" s="205">
        <f t="shared" si="7"/>
      </c>
      <c r="D488" s="206"/>
      <c r="E488" s="207"/>
      <c r="F488" s="207"/>
      <c r="G488" s="207"/>
      <c r="H488" s="207"/>
      <c r="I488" s="207"/>
      <c r="J488" s="208"/>
      <c r="K488" s="207"/>
    </row>
    <row r="489" spans="3:11" ht="15" customHeight="1">
      <c r="C489" s="205">
        <f t="shared" si="7"/>
      </c>
      <c r="D489" s="206"/>
      <c r="E489" s="207"/>
      <c r="F489" s="207"/>
      <c r="G489" s="207"/>
      <c r="H489" s="207"/>
      <c r="I489" s="207"/>
      <c r="J489" s="208"/>
      <c r="K489" s="207"/>
    </row>
    <row r="490" spans="3:11" ht="15" customHeight="1">
      <c r="C490" s="205">
        <f t="shared" si="7"/>
      </c>
      <c r="D490" s="206"/>
      <c r="E490" s="207"/>
      <c r="F490" s="207"/>
      <c r="G490" s="207"/>
      <c r="H490" s="207"/>
      <c r="I490" s="207"/>
      <c r="J490" s="208"/>
      <c r="K490" s="207"/>
    </row>
    <row r="491" spans="3:11" ht="15" customHeight="1">
      <c r="C491" s="205">
        <f t="shared" si="7"/>
      </c>
      <c r="D491" s="206"/>
      <c r="E491" s="207"/>
      <c r="F491" s="207"/>
      <c r="G491" s="207"/>
      <c r="H491" s="207"/>
      <c r="I491" s="207"/>
      <c r="J491" s="208"/>
      <c r="K491" s="207"/>
    </row>
    <row r="492" spans="3:11" ht="15" customHeight="1">
      <c r="C492" s="205">
        <f t="shared" si="7"/>
      </c>
      <c r="D492" s="206"/>
      <c r="E492" s="207"/>
      <c r="F492" s="207"/>
      <c r="G492" s="207"/>
      <c r="H492" s="207"/>
      <c r="I492" s="207"/>
      <c r="J492" s="208"/>
      <c r="K492" s="207"/>
    </row>
    <row r="493" spans="3:11" ht="15" customHeight="1">
      <c r="C493" s="205">
        <f t="shared" si="7"/>
      </c>
      <c r="D493" s="206"/>
      <c r="E493" s="207"/>
      <c r="F493" s="207"/>
      <c r="G493" s="207"/>
      <c r="H493" s="207"/>
      <c r="I493" s="207"/>
      <c r="J493" s="208"/>
      <c r="K493" s="207"/>
    </row>
    <row r="494" spans="3:11" ht="15" customHeight="1">
      <c r="C494" s="205">
        <f t="shared" si="7"/>
      </c>
      <c r="D494" s="206"/>
      <c r="E494" s="207"/>
      <c r="F494" s="207"/>
      <c r="G494" s="207"/>
      <c r="H494" s="207"/>
      <c r="I494" s="207"/>
      <c r="J494" s="208"/>
      <c r="K494" s="207"/>
    </row>
    <row r="495" spans="3:11" ht="15" customHeight="1">
      <c r="C495" s="205">
        <f t="shared" si="7"/>
      </c>
      <c r="D495" s="206"/>
      <c r="E495" s="207"/>
      <c r="F495" s="207"/>
      <c r="G495" s="207"/>
      <c r="H495" s="207"/>
      <c r="I495" s="207"/>
      <c r="J495" s="208"/>
      <c r="K495" s="207"/>
    </row>
    <row r="496" spans="3:11" ht="15" customHeight="1">
      <c r="C496" s="205">
        <f t="shared" si="7"/>
      </c>
      <c r="D496" s="206"/>
      <c r="E496" s="207"/>
      <c r="F496" s="207"/>
      <c r="G496" s="207"/>
      <c r="H496" s="207"/>
      <c r="I496" s="207"/>
      <c r="J496" s="208"/>
      <c r="K496" s="207"/>
    </row>
    <row r="497" spans="3:11" ht="15" customHeight="1">
      <c r="C497" s="205">
        <f t="shared" si="7"/>
      </c>
      <c r="D497" s="206"/>
      <c r="E497" s="207"/>
      <c r="F497" s="207"/>
      <c r="G497" s="207"/>
      <c r="H497" s="207"/>
      <c r="I497" s="207"/>
      <c r="J497" s="208"/>
      <c r="K497" s="207"/>
    </row>
    <row r="498" spans="3:11" ht="15" customHeight="1">
      <c r="C498" s="205">
        <f t="shared" si="7"/>
      </c>
      <c r="D498" s="206"/>
      <c r="E498" s="207"/>
      <c r="F498" s="207"/>
      <c r="G498" s="207"/>
      <c r="H498" s="207"/>
      <c r="I498" s="207"/>
      <c r="J498" s="208"/>
      <c r="K498" s="207"/>
    </row>
    <row r="499" spans="3:11" ht="15" customHeight="1">
      <c r="C499" s="205">
        <f t="shared" si="7"/>
      </c>
      <c r="D499" s="206"/>
      <c r="E499" s="207"/>
      <c r="F499" s="207"/>
      <c r="G499" s="207"/>
      <c r="H499" s="207"/>
      <c r="I499" s="207"/>
      <c r="J499" s="208"/>
      <c r="K499" s="207"/>
    </row>
    <row r="500" spans="3:11" ht="15" customHeight="1">
      <c r="C500" s="205">
        <f t="shared" si="7"/>
      </c>
      <c r="D500" s="206"/>
      <c r="E500" s="207"/>
      <c r="F500" s="207"/>
      <c r="G500" s="207"/>
      <c r="H500" s="207"/>
      <c r="I500" s="207"/>
      <c r="J500" s="208"/>
      <c r="K500" s="207"/>
    </row>
    <row r="501" spans="3:11" ht="15" customHeight="1">
      <c r="C501" s="205">
        <f t="shared" si="7"/>
      </c>
      <c r="D501" s="206"/>
      <c r="E501" s="207"/>
      <c r="F501" s="207"/>
      <c r="G501" s="207"/>
      <c r="H501" s="207"/>
      <c r="I501" s="207"/>
      <c r="J501" s="208"/>
      <c r="K501" s="207"/>
    </row>
    <row r="502" spans="3:11" ht="15" customHeight="1">
      <c r="C502" s="205">
        <f t="shared" si="7"/>
      </c>
      <c r="D502" s="206"/>
      <c r="E502" s="207"/>
      <c r="F502" s="207"/>
      <c r="G502" s="207"/>
      <c r="H502" s="207"/>
      <c r="I502" s="207"/>
      <c r="J502" s="208"/>
      <c r="K502" s="207"/>
    </row>
    <row r="503" spans="3:11" ht="15" customHeight="1">
      <c r="C503" s="205">
        <f t="shared" si="7"/>
      </c>
      <c r="D503" s="206"/>
      <c r="E503" s="207"/>
      <c r="F503" s="207"/>
      <c r="G503" s="207"/>
      <c r="H503" s="207"/>
      <c r="I503" s="207"/>
      <c r="J503" s="208"/>
      <c r="K503" s="207"/>
    </row>
    <row r="504" spans="3:11" ht="15" customHeight="1">
      <c r="C504" s="205">
        <f t="shared" si="7"/>
      </c>
      <c r="D504" s="206"/>
      <c r="E504" s="207"/>
      <c r="F504" s="207"/>
      <c r="G504" s="207"/>
      <c r="H504" s="207"/>
      <c r="I504" s="207"/>
      <c r="J504" s="208"/>
      <c r="K504" s="207"/>
    </row>
    <row r="505" spans="3:11" ht="15" customHeight="1">
      <c r="C505" s="205">
        <f t="shared" si="7"/>
      </c>
      <c r="D505" s="206"/>
      <c r="E505" s="207"/>
      <c r="F505" s="207"/>
      <c r="G505" s="207"/>
      <c r="H505" s="207"/>
      <c r="I505" s="207"/>
      <c r="J505" s="208"/>
      <c r="K505" s="207"/>
    </row>
    <row r="506" spans="3:11" ht="15" customHeight="1">
      <c r="C506" s="205">
        <f t="shared" si="7"/>
      </c>
      <c r="D506" s="206"/>
      <c r="E506" s="207"/>
      <c r="F506" s="207"/>
      <c r="G506" s="207"/>
      <c r="H506" s="207"/>
      <c r="I506" s="207"/>
      <c r="J506" s="208"/>
      <c r="K506" s="207"/>
    </row>
    <row r="507" spans="3:11" ht="15" customHeight="1">
      <c r="C507" s="205">
        <f t="shared" si="7"/>
      </c>
      <c r="D507" s="206"/>
      <c r="E507" s="207"/>
      <c r="F507" s="207"/>
      <c r="G507" s="207"/>
      <c r="H507" s="207"/>
      <c r="I507" s="207"/>
      <c r="J507" s="208"/>
      <c r="K507" s="207"/>
    </row>
    <row r="508" spans="3:11" ht="15" customHeight="1">
      <c r="C508" s="205">
        <f t="shared" si="7"/>
      </c>
      <c r="D508" s="206"/>
      <c r="E508" s="207"/>
      <c r="F508" s="207"/>
      <c r="G508" s="207"/>
      <c r="H508" s="207"/>
      <c r="I508" s="207"/>
      <c r="J508" s="208"/>
      <c r="K508" s="207"/>
    </row>
    <row r="509" spans="3:11" ht="15" customHeight="1">
      <c r="C509" s="205">
        <f t="shared" si="7"/>
      </c>
      <c r="D509" s="206"/>
      <c r="E509" s="207"/>
      <c r="F509" s="207"/>
      <c r="G509" s="207"/>
      <c r="H509" s="207"/>
      <c r="I509" s="207"/>
      <c r="J509" s="208"/>
      <c r="K509" s="207"/>
    </row>
    <row r="510" spans="3:11" ht="15" customHeight="1">
      <c r="C510" s="205">
        <f t="shared" si="7"/>
      </c>
      <c r="D510" s="206"/>
      <c r="E510" s="207"/>
      <c r="F510" s="207"/>
      <c r="G510" s="207"/>
      <c r="H510" s="207"/>
      <c r="I510" s="207"/>
      <c r="J510" s="208"/>
      <c r="K510" s="207"/>
    </row>
    <row r="511" spans="3:11" ht="15" customHeight="1">
      <c r="C511" s="205">
        <f t="shared" si="7"/>
      </c>
      <c r="D511" s="206"/>
      <c r="E511" s="207"/>
      <c r="F511" s="207"/>
      <c r="G511" s="207"/>
      <c r="H511" s="207"/>
      <c r="I511" s="207"/>
      <c r="J511" s="208"/>
      <c r="K511" s="207"/>
    </row>
    <row r="512" spans="3:11" ht="15" customHeight="1">
      <c r="C512" s="205">
        <f t="shared" si="7"/>
      </c>
      <c r="D512" s="206"/>
      <c r="E512" s="207"/>
      <c r="F512" s="207"/>
      <c r="G512" s="207"/>
      <c r="H512" s="207"/>
      <c r="I512" s="207"/>
      <c r="J512" s="208"/>
      <c r="K512" s="207"/>
    </row>
    <row r="513" spans="3:11" ht="15" customHeight="1">
      <c r="C513" s="205">
        <f t="shared" si="7"/>
      </c>
      <c r="D513" s="206"/>
      <c r="E513" s="207"/>
      <c r="F513" s="207"/>
      <c r="G513" s="207"/>
      <c r="H513" s="207"/>
      <c r="I513" s="207"/>
      <c r="J513" s="208"/>
      <c r="K513" s="207"/>
    </row>
    <row r="514" spans="3:11" ht="15" customHeight="1">
      <c r="C514" s="205">
        <f t="shared" si="7"/>
      </c>
      <c r="D514" s="206"/>
      <c r="E514" s="207"/>
      <c r="F514" s="207"/>
      <c r="G514" s="207"/>
      <c r="H514" s="207"/>
      <c r="I514" s="207"/>
      <c r="J514" s="208"/>
      <c r="K514" s="207"/>
    </row>
    <row r="515" spans="3:11" ht="15" customHeight="1">
      <c r="C515" s="205">
        <f t="shared" si="7"/>
      </c>
      <c r="D515" s="206"/>
      <c r="E515" s="207"/>
      <c r="F515" s="207"/>
      <c r="G515" s="207"/>
      <c r="H515" s="207"/>
      <c r="I515" s="207"/>
      <c r="J515" s="208"/>
      <c r="K515" s="207"/>
    </row>
    <row r="516" spans="3:11" ht="15" customHeight="1">
      <c r="C516" s="205">
        <f t="shared" si="7"/>
      </c>
      <c r="D516" s="206"/>
      <c r="E516" s="207"/>
      <c r="F516" s="207"/>
      <c r="G516" s="207"/>
      <c r="H516" s="207"/>
      <c r="I516" s="207"/>
      <c r="J516" s="208"/>
      <c r="K516" s="207"/>
    </row>
    <row r="517" spans="3:11" ht="15" customHeight="1">
      <c r="C517" s="205">
        <f t="shared" si="7"/>
      </c>
      <c r="D517" s="206"/>
      <c r="E517" s="207"/>
      <c r="F517" s="207"/>
      <c r="G517" s="207"/>
      <c r="H517" s="207"/>
      <c r="I517" s="207"/>
      <c r="J517" s="208"/>
      <c r="K517" s="207"/>
    </row>
    <row r="518" spans="3:11" ht="15" customHeight="1">
      <c r="C518" s="205">
        <f t="shared" si="7"/>
      </c>
      <c r="D518" s="206"/>
      <c r="E518" s="207"/>
      <c r="F518" s="207"/>
      <c r="G518" s="207"/>
      <c r="H518" s="207"/>
      <c r="I518" s="207"/>
      <c r="J518" s="208"/>
      <c r="K518" s="207"/>
    </row>
    <row r="519" spans="3:11" ht="15" customHeight="1">
      <c r="C519" s="205">
        <f t="shared" si="7"/>
      </c>
      <c r="D519" s="206"/>
      <c r="E519" s="207"/>
      <c r="F519" s="207"/>
      <c r="G519" s="207"/>
      <c r="H519" s="207"/>
      <c r="I519" s="207"/>
      <c r="J519" s="208"/>
      <c r="K519" s="207"/>
    </row>
    <row r="520" spans="3:11" ht="15" customHeight="1">
      <c r="C520" s="205">
        <f t="shared" si="7"/>
      </c>
      <c r="D520" s="206"/>
      <c r="E520" s="207"/>
      <c r="F520" s="207"/>
      <c r="G520" s="207"/>
      <c r="H520" s="207"/>
      <c r="I520" s="207"/>
      <c r="J520" s="208"/>
      <c r="K520" s="207"/>
    </row>
    <row r="521" spans="3:11" ht="15" customHeight="1">
      <c r="C521" s="205">
        <f t="shared" si="7"/>
      </c>
      <c r="D521" s="206"/>
      <c r="E521" s="207"/>
      <c r="F521" s="207"/>
      <c r="G521" s="207"/>
      <c r="H521" s="207"/>
      <c r="I521" s="207"/>
      <c r="J521" s="208"/>
      <c r="K521" s="207"/>
    </row>
    <row r="522" spans="3:11" ht="15" customHeight="1">
      <c r="C522" s="205">
        <f t="shared" si="7"/>
      </c>
      <c r="D522" s="206"/>
      <c r="E522" s="207"/>
      <c r="F522" s="207"/>
      <c r="G522" s="207"/>
      <c r="H522" s="207"/>
      <c r="I522" s="207"/>
      <c r="J522" s="208"/>
      <c r="K522" s="207"/>
    </row>
    <row r="523" spans="3:11" ht="15" customHeight="1">
      <c r="C523" s="205">
        <f t="shared" si="7"/>
      </c>
      <c r="D523" s="206"/>
      <c r="E523" s="207"/>
      <c r="F523" s="207"/>
      <c r="G523" s="207"/>
      <c r="H523" s="207"/>
      <c r="I523" s="207"/>
      <c r="J523" s="208"/>
      <c r="K523" s="207"/>
    </row>
    <row r="524" spans="3:11" ht="15" customHeight="1">
      <c r="C524" s="205">
        <f t="shared" si="7"/>
      </c>
      <c r="D524" s="206"/>
      <c r="E524" s="207"/>
      <c r="F524" s="207"/>
      <c r="G524" s="207"/>
      <c r="H524" s="207"/>
      <c r="I524" s="207"/>
      <c r="J524" s="208"/>
      <c r="K524" s="207"/>
    </row>
    <row r="525" spans="3:11" ht="15" customHeight="1">
      <c r="C525" s="205">
        <f t="shared" si="7"/>
      </c>
      <c r="D525" s="206"/>
      <c r="E525" s="207"/>
      <c r="F525" s="207"/>
      <c r="G525" s="207"/>
      <c r="H525" s="207"/>
      <c r="I525" s="207"/>
      <c r="J525" s="208"/>
      <c r="K525" s="207"/>
    </row>
    <row r="526" spans="3:11" ht="15" customHeight="1">
      <c r="C526" s="205">
        <f t="shared" si="7"/>
      </c>
      <c r="D526" s="206"/>
      <c r="E526" s="207"/>
      <c r="F526" s="207"/>
      <c r="G526" s="207"/>
      <c r="H526" s="207"/>
      <c r="I526" s="207"/>
      <c r="J526" s="208"/>
      <c r="K526" s="207"/>
    </row>
    <row r="527" spans="3:11" ht="15" customHeight="1">
      <c r="C527" s="205">
        <f t="shared" si="7"/>
      </c>
      <c r="D527" s="206"/>
      <c r="E527" s="207"/>
      <c r="F527" s="207"/>
      <c r="G527" s="207"/>
      <c r="H527" s="207"/>
      <c r="I527" s="207"/>
      <c r="J527" s="208"/>
      <c r="K527" s="207"/>
    </row>
    <row r="528" spans="3:11" ht="15" customHeight="1">
      <c r="C528" s="205">
        <f t="shared" si="7"/>
      </c>
      <c r="D528" s="206"/>
      <c r="E528" s="207"/>
      <c r="F528" s="207"/>
      <c r="G528" s="207"/>
      <c r="H528" s="207"/>
      <c r="I528" s="207"/>
      <c r="J528" s="208"/>
      <c r="K528" s="207"/>
    </row>
    <row r="529" spans="3:11" ht="15" customHeight="1">
      <c r="C529" s="205">
        <f t="shared" si="7"/>
      </c>
      <c r="D529" s="206"/>
      <c r="E529" s="207"/>
      <c r="F529" s="207"/>
      <c r="G529" s="207"/>
      <c r="H529" s="207"/>
      <c r="I529" s="207"/>
      <c r="J529" s="208"/>
      <c r="K529" s="207"/>
    </row>
  </sheetData>
  <sheetProtection password="D5F7" sheet="1" objects="1" scenarios="1"/>
  <protectedRanges>
    <protectedRange sqref="C6" name="Antragsnr"/>
    <protectedRange sqref="J10:J11" name="FreistellungsstundenTeilnehmer"/>
    <protectedRange sqref="J8" name="AnzahlTeilnehmer"/>
    <protectedRange sqref="E10" name="Lehrgangskosten"/>
    <protectedRange sqref="E8" name="Lehrgangsdauer"/>
    <protectedRange sqref="D30:D529 J30:J529" name="FreistellungsstundenDetail"/>
  </protectedRanges>
  <mergeCells count="3">
    <mergeCell ref="C3:K3"/>
    <mergeCell ref="D4:K4"/>
    <mergeCell ref="C6:F6"/>
  </mergeCells>
  <conditionalFormatting sqref="B30:B529">
    <cfRule type="expression" priority="21" dxfId="44" stopIfTrue="1">
      <formula>$C30&lt;&gt;""</formula>
    </cfRule>
  </conditionalFormatting>
  <conditionalFormatting sqref="L30:L529">
    <cfRule type="expression" priority="20" dxfId="43" stopIfTrue="1">
      <formula>$C30&lt;&gt;""</formula>
    </cfRule>
  </conditionalFormatting>
  <conditionalFormatting sqref="J30:J529">
    <cfRule type="expression" priority="13" dxfId="42" stopIfTrue="1">
      <formula>$J30&gt;$E$8</formula>
    </cfRule>
    <cfRule type="expression" priority="15" dxfId="31" stopIfTrue="1">
      <formula>AND($J$10="Nein",$C30&lt;&gt;"",$J30="")</formula>
    </cfRule>
  </conditionalFormatting>
  <conditionalFormatting sqref="C30:K529">
    <cfRule type="expression" priority="16" dxfId="40" stopIfTrue="1">
      <formula>$C30&lt;&gt;""</formula>
    </cfRule>
    <cfRule type="expression" priority="18" dxfId="39" stopIfTrue="1">
      <formula>AND($C29&lt;&gt;"",$C30="")</formula>
    </cfRule>
    <cfRule type="expression" priority="19" dxfId="29" stopIfTrue="1">
      <formula>$C30=""</formula>
    </cfRule>
  </conditionalFormatting>
  <conditionalFormatting sqref="D30:D529">
    <cfRule type="expression" priority="14" dxfId="31" stopIfTrue="1">
      <formula>OR(AND($J$10="Nein",$C30&lt;&gt;"",$D30=""),AND($J$10="Ja",$C30&lt;&gt;"",$D30=""))</formula>
    </cfRule>
  </conditionalFormatting>
  <conditionalFormatting sqref="B30:L529">
    <cfRule type="expression" priority="8" dxfId="3" stopIfTrue="1">
      <formula>OR(Teilnehmerzahl=0,$J$10="")</formula>
    </cfRule>
  </conditionalFormatting>
  <conditionalFormatting sqref="C30:K30">
    <cfRule type="expression" priority="7" dxfId="4" stopIfTrue="1">
      <formula>OR($J$10="",$J$8="")</formula>
    </cfRule>
  </conditionalFormatting>
  <conditionalFormatting sqref="J11">
    <cfRule type="expression" priority="3" dxfId="34" stopIfTrue="1">
      <formula>$J$11&lt;&gt;""</formula>
    </cfRule>
    <cfRule type="expression" priority="12" dxfId="31" stopIfTrue="1">
      <formula>AND(OR($J$10="",$J$10="Ja"),$J$10&lt;&gt;"",$J$11="")</formula>
    </cfRule>
  </conditionalFormatting>
  <conditionalFormatting sqref="C4:K4">
    <cfRule type="expression" priority="6" dxfId="32" stopIfTrue="1">
      <formula>$A$4&lt;&gt;"g"</formula>
    </cfRule>
  </conditionalFormatting>
  <conditionalFormatting sqref="C6 E8 E10 J8 J10">
    <cfRule type="expression" priority="5" dxfId="31" stopIfTrue="1">
      <formula>OR(C6="",C6=0,TRIM(C6)&lt;&gt;" ")</formula>
    </cfRule>
  </conditionalFormatting>
  <conditionalFormatting sqref="H11:J12">
    <cfRule type="expression" priority="1" dxfId="29" stopIfTrue="1">
      <formula>OR($J$10="Nein",$J$10="")</formula>
    </cfRule>
  </conditionalFormatting>
  <conditionalFormatting sqref="I29:J29">
    <cfRule type="expression" priority="2" dxfId="29" stopIfTrue="1">
      <formula>OR($J$10="",$J$10="Ja")</formula>
    </cfRule>
  </conditionalFormatting>
  <dataValidations count="8">
    <dataValidation type="list" allowBlank="1" showInputMessage="1" showErrorMessage="1" sqref="J10">
      <formula1>"Ja,Nein"</formula1>
    </dataValidation>
    <dataValidation type="decimal" allowBlank="1" showInputMessage="1" showErrorMessage="1" errorTitle="Achtung, Stundenanzahl!" error="Die Freistellungsstunden können maximal bis zur Höhe der Lehrgangsdauer für die Förderung berücksichtigt werden." sqref="J11 J30:J529">
      <formula1>0</formula1>
      <formula2>Lehrgangsdauer</formula2>
    </dataValidation>
    <dataValidation allowBlank="1" showInputMessage="1" showErrorMessage="1" promptTitle="Lehrgangsdauer in Stunden" prompt="Bitte tragen Sie hier die vorraussichtliche Dauer der Maßnahme für einen Teilnehmer ein." sqref="F8"/>
    <dataValidation allowBlank="1" showInputMessage="1" showErrorMessage="1" promptTitle="Geplante Lehrgangskosten" prompt="Bitte tragen Sie hier die vorraussichtlichen Kosten für die Maßnahme für einen Teilnehmer ein." sqref="F10"/>
    <dataValidation allowBlank="1" showInputMessage="1" showErrorMessage="1" promptTitle="Anzahl der Teilnehmer" prompt="Geben Sie hier die Anzahl der Teilnehmer ein, die an der Maßnahme teilnehmen werden." sqref="K8"/>
    <dataValidation allowBlank="1" showInputMessage="1" showErrorMessage="1" promptTitle="Gleiche Höhe der Freistellung" prompt="Füllen Sie dieses Feld mit &quot;Ja&quot;, wenn alle Teilnehmer die selbe Anzahl an Stunden für die Teilnahme freigestellt werden.&#10;&#10;Füllen Sie dieses Feld mit &quot;Nein&quot;, wenn die Teilnehmer unterschiedliche Zeiten für die Teilnahme freigestellt werden." sqref="K10"/>
    <dataValidation allowBlank="1" showInputMessage="1" showErrorMessage="1" promptTitle="Freistellungsstunden" prompt="Geben Sie hier die Anzahl der Stunden ein, die ein einzelner Mitarbeiter freigestellt werden wird. Bitte verwenden Sie keinen Durchschnitt!" sqref="K11"/>
    <dataValidation allowBlank="1" showInputMessage="1" showErrorMessage="1" promptTitle="Förderbetrag pro Person" prompt="Unter 1.000 Euro ist eine Förderung nicht möglich." sqref="I24"/>
  </dataValidations>
  <printOptions horizontalCentered="1"/>
  <pageMargins left="0.31496062992125984" right="0.31496062992125984" top="0.984251968503937" bottom="0.7874015748031497" header="0.31496062992125984" footer="0.31496062992125984"/>
  <pageSetup fitToHeight="1" fitToWidth="1" horizontalDpi="600" verticalDpi="600" orientation="landscape" paperSize="9" scale="80" r:id="rId1"/>
  <ignoredErrors>
    <ignoredError sqref="J20" formula="1"/>
    <ignoredError sqref="J15 E15:E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546"/>
  <sheetViews>
    <sheetView showGridLines="0" showRowColHeaders="0" zoomScale="85" zoomScaleNormal="85" workbookViewId="0" topLeftCell="A1">
      <selection activeCell="F14" sqref="F14"/>
    </sheetView>
  </sheetViews>
  <sheetFormatPr defaultColWidth="11.421875" defaultRowHeight="15" customHeight="1"/>
  <cols>
    <col min="1" max="1" width="1.421875" style="0" customWidth="1"/>
    <col min="2" max="2" width="5.8515625" style="0" customWidth="1"/>
    <col min="3" max="4" width="14.28125" style="0" customWidth="1"/>
    <col min="5" max="5" width="2.8515625" style="0" customWidth="1"/>
    <col min="6" max="6" width="14.28125" style="0" customWidth="1"/>
    <col min="7" max="7" width="2.8515625" style="34" customWidth="1"/>
    <col min="8" max="8" width="2.8515625" style="0" customWidth="1"/>
    <col min="9" max="9" width="10.7109375" style="98" customWidth="1"/>
    <col min="10" max="10" width="8.57421875" style="0" customWidth="1"/>
    <col min="11" max="11" width="15.28125" style="0" customWidth="1"/>
    <col min="12" max="12" width="13.28125" style="0" customWidth="1"/>
    <col min="13" max="13" width="9.57421875" style="0" customWidth="1"/>
    <col min="14" max="14" width="13.00390625" style="0" bestFit="1" customWidth="1"/>
    <col min="15" max="15" width="12.140625" style="0" customWidth="1"/>
    <col min="16" max="16" width="8.57421875" style="0" customWidth="1"/>
    <col min="17" max="17" width="13.57421875" style="0" customWidth="1"/>
    <col min="18" max="19" width="2.8515625" style="0" customWidth="1"/>
    <col min="20" max="72" width="11.421875" style="0" customWidth="1"/>
  </cols>
  <sheetData>
    <row r="1" spans="2:9" ht="22.5" customHeight="1">
      <c r="B1" s="31" t="s">
        <v>85</v>
      </c>
      <c r="G1"/>
      <c r="I1"/>
    </row>
    <row r="2" spans="1:9" ht="15" customHeight="1">
      <c r="A2" s="19"/>
      <c r="B2" s="1"/>
      <c r="I2"/>
    </row>
    <row r="3" spans="9:18" ht="15" customHeight="1">
      <c r="I3"/>
      <c r="J3" s="54"/>
      <c r="K3" s="54"/>
      <c r="L3" s="54"/>
      <c r="M3" s="54"/>
      <c r="N3" s="54"/>
      <c r="O3" s="54"/>
      <c r="Q3" s="246" t="s">
        <v>56</v>
      </c>
      <c r="R3" s="47"/>
    </row>
    <row r="4" spans="2:18" ht="15" customHeight="1">
      <c r="B4" s="14" t="s">
        <v>45</v>
      </c>
      <c r="F4" s="46" t="str">
        <f>IF(OR(Antragsteller!C6=0,Antragsteller!C6=""),"Keine Angabe",Antragsteller!C6)</f>
        <v>Keine Angabe</v>
      </c>
      <c r="I4"/>
      <c r="J4" s="54"/>
      <c r="K4" s="54"/>
      <c r="L4" s="54"/>
      <c r="M4" s="54"/>
      <c r="N4" s="54"/>
      <c r="O4" s="54"/>
      <c r="Q4" s="55" t="s">
        <v>58</v>
      </c>
      <c r="R4" s="47"/>
    </row>
    <row r="5" spans="2:9" ht="3.75" customHeight="1">
      <c r="B5" s="14"/>
      <c r="I5"/>
    </row>
    <row r="6" spans="2:18" ht="15" customHeight="1">
      <c r="B6" s="7" t="s">
        <v>62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18" s="41" customFormat="1" ht="10.5" customHeight="1">
      <c r="B7" s="42" t="s">
        <v>53</v>
      </c>
      <c r="C7" s="43"/>
      <c r="D7" s="43"/>
      <c r="E7" s="43"/>
      <c r="F7" s="43" t="s">
        <v>54</v>
      </c>
      <c r="G7" s="43"/>
      <c r="H7" s="43"/>
      <c r="I7" s="43" t="s">
        <v>55</v>
      </c>
      <c r="J7" s="43"/>
      <c r="K7" s="43"/>
      <c r="L7" s="43"/>
      <c r="M7" s="43"/>
      <c r="N7" s="43"/>
      <c r="O7" s="43"/>
      <c r="P7" s="43"/>
      <c r="Q7" s="43"/>
      <c r="R7" s="47"/>
    </row>
    <row r="8" spans="2:18" ht="15" customHeight="1">
      <c r="B8" s="51"/>
      <c r="C8" s="49">
        <f>IF(B8&lt;&gt;"",IF(B8="ÄND",CONCATENATE(COUNTIF($B$8:$B8,"ÄND"),". Änderung"),CONCATENATE(COUNTIF($B$8:$B8,"HNW"),". Hinweis")),"")</f>
      </c>
      <c r="D8" s="49"/>
      <c r="E8" s="40"/>
      <c r="F8" s="261"/>
      <c r="G8" s="261"/>
      <c r="H8" s="13"/>
      <c r="I8" s="261"/>
      <c r="J8" s="261"/>
      <c r="K8" s="261"/>
      <c r="L8" s="261"/>
      <c r="M8" s="261"/>
      <c r="N8" s="261"/>
      <c r="O8" s="261"/>
      <c r="P8" s="261"/>
      <c r="Q8" s="265"/>
      <c r="R8" s="47"/>
    </row>
    <row r="9" spans="2:18" ht="15" customHeight="1">
      <c r="B9" s="52"/>
      <c r="C9" s="49">
        <f>IF(B9&lt;&gt;"",IF(B9="ÄND",CONCATENATE(COUNTIF($B$8:$B9,"ÄND"),". Änderung"),CONCATENATE(COUNTIF($B$8:$B9,"HNW"),". Hinweis")),"")</f>
      </c>
      <c r="D9" s="92"/>
      <c r="E9" s="40"/>
      <c r="F9" s="261"/>
      <c r="G9" s="261"/>
      <c r="H9" s="13"/>
      <c r="I9" s="261"/>
      <c r="J9" s="261"/>
      <c r="K9" s="261"/>
      <c r="L9" s="261"/>
      <c r="M9" s="261"/>
      <c r="N9" s="261"/>
      <c r="O9" s="261"/>
      <c r="P9" s="261"/>
      <c r="Q9" s="265"/>
      <c r="R9" s="47"/>
    </row>
    <row r="10" spans="2:18" ht="15" customHeight="1">
      <c r="B10" s="52"/>
      <c r="C10" s="49">
        <f>IF(B10&lt;&gt;"",IF(B10="ÄND",CONCATENATE(COUNTIF($B$8:$B10,"ÄND"),". Änderung"),CONCATENATE(COUNTIF($B$8:$B10,"HNW"),". Hinweis")),"")</f>
      </c>
      <c r="D10" s="245"/>
      <c r="E10" s="45"/>
      <c r="F10" s="261"/>
      <c r="G10" s="261"/>
      <c r="H10" s="13"/>
      <c r="I10" s="261"/>
      <c r="J10" s="261"/>
      <c r="K10" s="261"/>
      <c r="L10" s="261"/>
      <c r="M10" s="261"/>
      <c r="N10" s="261"/>
      <c r="O10" s="261"/>
      <c r="P10" s="261"/>
      <c r="Q10" s="265"/>
      <c r="R10" s="47"/>
    </row>
    <row r="11" spans="2:18" ht="15" customHeight="1">
      <c r="B11" s="53"/>
      <c r="C11" s="50">
        <f>IF(B11&lt;&gt;"",IF(B11="ÄND",CONCATENATE(COUNTIF($B$8:$B11,"ÄND"),". Änderung"),CONCATENATE(COUNTIF($B$8:$B11,"HNW"),". Hinweis")),"")</f>
      </c>
      <c r="D11" s="93"/>
      <c r="E11" s="44"/>
      <c r="F11" s="262"/>
      <c r="G11" s="262"/>
      <c r="H11" s="16"/>
      <c r="I11" s="262"/>
      <c r="J11" s="262"/>
      <c r="K11" s="262"/>
      <c r="L11" s="262"/>
      <c r="M11" s="262"/>
      <c r="N11" s="262"/>
      <c r="O11" s="262"/>
      <c r="P11" s="262"/>
      <c r="Q11" s="285"/>
      <c r="R11" s="48"/>
    </row>
    <row r="12" spans="2:18" ht="15" customHeight="1">
      <c r="B12" s="14"/>
      <c r="I12" s="10"/>
      <c r="J12" s="37"/>
      <c r="K12" s="37"/>
      <c r="L12" s="37"/>
      <c r="M12" s="37"/>
      <c r="N12" s="37"/>
      <c r="O12" s="37"/>
      <c r="Q12" s="9"/>
      <c r="R12" s="9"/>
    </row>
    <row r="13" spans="2:18" ht="15" customHeight="1">
      <c r="B13" s="111" t="s">
        <v>29</v>
      </c>
      <c r="I13" s="7" t="s">
        <v>51</v>
      </c>
      <c r="J13" s="13"/>
      <c r="K13" s="13"/>
      <c r="L13" s="13"/>
      <c r="M13" s="13"/>
      <c r="N13" s="13"/>
      <c r="O13" s="13"/>
      <c r="Q13" s="13"/>
      <c r="R13" s="13"/>
    </row>
    <row r="14" spans="2:18" ht="15" customHeight="1">
      <c r="B14" s="68" t="s">
        <v>69</v>
      </c>
      <c r="C14" s="58"/>
      <c r="D14" s="58"/>
      <c r="E14" s="58"/>
      <c r="F14" s="56">
        <f>Lehrgangsdauer</f>
        <v>0</v>
      </c>
      <c r="G14" s="35" t="s">
        <v>0</v>
      </c>
      <c r="H14" s="72"/>
      <c r="I14" s="146" t="s">
        <v>69</v>
      </c>
      <c r="J14" s="86"/>
      <c r="K14" s="86"/>
      <c r="L14" s="86"/>
      <c r="M14" s="86"/>
      <c r="N14" s="86"/>
      <c r="O14" s="86"/>
      <c r="P14" s="147"/>
      <c r="Q14" s="77">
        <f>F14</f>
        <v>0</v>
      </c>
      <c r="R14" s="38" t="s">
        <v>0</v>
      </c>
    </row>
    <row r="15" spans="2:18" ht="15" customHeight="1">
      <c r="B15" s="59" t="s">
        <v>27</v>
      </c>
      <c r="C15" s="60"/>
      <c r="D15" s="60"/>
      <c r="E15" s="60"/>
      <c r="F15" s="63">
        <v>25</v>
      </c>
      <c r="G15" s="36" t="s">
        <v>46</v>
      </c>
      <c r="H15" s="72"/>
      <c r="I15" s="148" t="s">
        <v>27</v>
      </c>
      <c r="J15" s="87"/>
      <c r="K15" s="87"/>
      <c r="L15" s="87"/>
      <c r="M15" s="87"/>
      <c r="N15" s="87"/>
      <c r="O15" s="87"/>
      <c r="P15" s="149"/>
      <c r="Q15" s="33">
        <v>25</v>
      </c>
      <c r="R15" s="36" t="s">
        <v>46</v>
      </c>
    </row>
    <row r="16" spans="2:18" ht="15" customHeight="1">
      <c r="B16" s="70" t="s">
        <v>26</v>
      </c>
      <c r="C16" s="62"/>
      <c r="D16" s="62"/>
      <c r="E16" s="62"/>
      <c r="F16" s="75">
        <f>Antragsteller!E10</f>
        <v>0</v>
      </c>
      <c r="G16" s="35" t="s">
        <v>1</v>
      </c>
      <c r="H16" s="72"/>
      <c r="I16" s="150" t="s">
        <v>52</v>
      </c>
      <c r="J16" s="81"/>
      <c r="K16" s="81"/>
      <c r="L16" s="81"/>
      <c r="M16" s="81"/>
      <c r="N16" s="81"/>
      <c r="O16" s="81"/>
      <c r="P16" s="81"/>
      <c r="Q16" s="76">
        <f>F16</f>
        <v>0</v>
      </c>
      <c r="R16" s="38" t="s">
        <v>1</v>
      </c>
    </row>
    <row r="17" spans="8:9" ht="7.5" customHeight="1">
      <c r="H17" s="73"/>
      <c r="I17" s="15"/>
    </row>
    <row r="18" spans="2:9" ht="15" customHeight="1">
      <c r="B18" s="111" t="s">
        <v>30</v>
      </c>
      <c r="H18" s="73"/>
      <c r="I18" s="7" t="s">
        <v>59</v>
      </c>
    </row>
    <row r="19" spans="2:18" ht="15" customHeight="1">
      <c r="B19" s="68" t="s">
        <v>31</v>
      </c>
      <c r="C19" s="78"/>
      <c r="D19" s="78"/>
      <c r="E19" s="78"/>
      <c r="F19" s="57">
        <f>Teilnehmerzahl</f>
        <v>0</v>
      </c>
      <c r="G19" s="39" t="s">
        <v>61</v>
      </c>
      <c r="I19" s="88" t="s">
        <v>31</v>
      </c>
      <c r="J19" s="86"/>
      <c r="K19" s="86"/>
      <c r="L19" s="86"/>
      <c r="M19" s="86"/>
      <c r="N19" s="86"/>
      <c r="O19" s="86"/>
      <c r="P19" s="86"/>
      <c r="Q19" s="82">
        <f>F19</f>
        <v>0</v>
      </c>
      <c r="R19" s="39"/>
    </row>
    <row r="20" spans="2:18" ht="15" customHeight="1">
      <c r="B20" s="69" t="s">
        <v>60</v>
      </c>
      <c r="C20" s="61"/>
      <c r="D20" s="61"/>
      <c r="E20" s="61"/>
      <c r="F20" s="79" t="str">
        <f>Antragsteller!J10</f>
        <v>Nein</v>
      </c>
      <c r="G20" s="39"/>
      <c r="H20" s="5"/>
      <c r="I20" s="89" t="s">
        <v>70</v>
      </c>
      <c r="J20" s="87"/>
      <c r="K20" s="87"/>
      <c r="L20" s="87"/>
      <c r="M20" s="87"/>
      <c r="N20" s="87"/>
      <c r="O20" s="87"/>
      <c r="P20" s="87"/>
      <c r="Q20" s="120" t="str">
        <f>F20</f>
        <v>Nein</v>
      </c>
      <c r="R20" s="39"/>
    </row>
    <row r="21" spans="2:18" ht="15" customHeight="1">
      <c r="B21" s="69" t="s">
        <v>57</v>
      </c>
      <c r="C21" s="61"/>
      <c r="D21" s="61"/>
      <c r="E21" s="61"/>
      <c r="F21" s="74">
        <f>Antragsteller!J11</f>
        <v>0</v>
      </c>
      <c r="G21" s="39" t="s">
        <v>23</v>
      </c>
      <c r="I21" s="89">
        <f>IF(Q20="Ja","Freistellungsstunden je TN festlegen:","")</f>
      </c>
      <c r="J21" s="87"/>
      <c r="K21" s="87"/>
      <c r="L21" s="87"/>
      <c r="M21" s="87"/>
      <c r="N21" s="87"/>
      <c r="O21" s="13"/>
      <c r="P21" s="13"/>
      <c r="Q21" s="135">
        <f>F21</f>
        <v>0</v>
      </c>
      <c r="R21" s="39"/>
    </row>
    <row r="22" spans="2:18" ht="15" customHeight="1">
      <c r="B22" s="59" t="s">
        <v>28</v>
      </c>
      <c r="C22" s="60"/>
      <c r="D22" s="60"/>
      <c r="E22" s="60"/>
      <c r="F22" s="63">
        <v>19</v>
      </c>
      <c r="G22" s="39"/>
      <c r="I22" s="114"/>
      <c r="J22" s="271"/>
      <c r="K22" s="271"/>
      <c r="L22" s="271"/>
      <c r="M22" s="271"/>
      <c r="N22" s="271"/>
      <c r="O22" s="271"/>
      <c r="P22" s="271"/>
      <c r="Q22" s="136" t="s">
        <v>43</v>
      </c>
      <c r="R22" s="39"/>
    </row>
    <row r="23" spans="2:18" ht="15" customHeight="1">
      <c r="B23" s="69" t="s">
        <v>14</v>
      </c>
      <c r="C23" s="60"/>
      <c r="D23" s="60"/>
      <c r="E23" s="60"/>
      <c r="F23" s="113">
        <f>Antragsteller!J13</f>
        <v>0</v>
      </c>
      <c r="G23" s="39"/>
      <c r="I23" s="89" t="s">
        <v>68</v>
      </c>
      <c r="J23" s="90"/>
      <c r="K23" s="90"/>
      <c r="L23" s="90"/>
      <c r="M23" s="90"/>
      <c r="N23" s="90"/>
      <c r="O23" s="268" t="e">
        <f>"ᴓ "&amp;Q23/KorrekturTeilnehmerzahl&amp;" Std. * "&amp;KorrekturTeilnehmerzahl&amp;" Teilnehmer"</f>
        <v>#DIV/0!</v>
      </c>
      <c r="P23" s="268"/>
      <c r="Q23" s="121">
        <f ca="1">IF(Q20="Ja",IF(Q21="",Q14,Q21)*KorrekturTeilnehmerzahl,AVERAGE(INDIRECT("K47:K"&amp;47+Teilnehmerzahl-1))*KorrekturTeilnehmerzahl)</f>
        <v>0</v>
      </c>
      <c r="R23" s="39"/>
    </row>
    <row r="24" spans="2:18" ht="15" customHeight="1">
      <c r="B24" s="59" t="s">
        <v>42</v>
      </c>
      <c r="C24" s="60"/>
      <c r="D24" s="60"/>
      <c r="E24" s="60"/>
      <c r="F24" s="60"/>
      <c r="G24" s="39" t="s">
        <v>2</v>
      </c>
      <c r="I24" s="89" t="s">
        <v>67</v>
      </c>
      <c r="J24" s="90"/>
      <c r="K24" s="90"/>
      <c r="L24" s="90"/>
      <c r="M24" s="90"/>
      <c r="N24" s="90"/>
      <c r="O24" s="269" t="str">
        <f>TEXT(Q23,"#.##0")&amp;" Std. * 19,00 € Pauschale"</f>
        <v>0 Std. * 19,00 € Pauschale</v>
      </c>
      <c r="P24" s="269"/>
      <c r="Q24" s="116">
        <f ca="1">IF(Q20="Nein",SUM(INDIRECT("Q47:Q"&amp;47+Teilnehmerzahl-1)),MIN(Q23*19,F16*KorrekturTeilnehmerzahl))</f>
        <v>0</v>
      </c>
      <c r="R24" s="39"/>
    </row>
    <row r="25" spans="2:18" ht="15" customHeight="1">
      <c r="B25" s="70"/>
      <c r="C25" s="62"/>
      <c r="D25" s="62"/>
      <c r="E25" s="62"/>
      <c r="F25" s="80"/>
      <c r="G25" s="39" t="s">
        <v>2</v>
      </c>
      <c r="H25" s="6"/>
      <c r="I25" s="119" t="s">
        <v>28</v>
      </c>
      <c r="J25" s="81"/>
      <c r="K25" s="81"/>
      <c r="L25" s="87"/>
      <c r="M25" s="87"/>
      <c r="N25" s="87"/>
      <c r="O25" s="270"/>
      <c r="P25" s="270"/>
      <c r="Q25" s="122">
        <v>19</v>
      </c>
      <c r="R25" s="39" t="s">
        <v>2</v>
      </c>
    </row>
    <row r="26" spans="2:17" ht="7.5" customHeight="1">
      <c r="B26" s="4"/>
      <c r="G26"/>
      <c r="H26" s="11"/>
      <c r="I26" s="11"/>
      <c r="P26" s="2"/>
      <c r="Q26" s="6"/>
    </row>
    <row r="27" spans="2:17" ht="15" customHeight="1">
      <c r="B27" s="109" t="s">
        <v>38</v>
      </c>
      <c r="G27"/>
      <c r="I27" s="7" t="s">
        <v>38</v>
      </c>
      <c r="J27" s="18"/>
      <c r="K27" s="18"/>
      <c r="L27" s="18"/>
      <c r="M27" s="18"/>
      <c r="N27" s="18"/>
      <c r="O27" s="18"/>
      <c r="P27" s="110"/>
      <c r="Q27" s="110" t="s">
        <v>43</v>
      </c>
    </row>
    <row r="28" spans="2:18" ht="15" customHeight="1">
      <c r="B28" s="68" t="s">
        <v>3</v>
      </c>
      <c r="C28" s="58"/>
      <c r="D28" s="58"/>
      <c r="E28" s="58"/>
      <c r="F28" s="83">
        <f>MIN(F14*F15,F16)</f>
        <v>0</v>
      </c>
      <c r="G28" s="35" t="s">
        <v>47</v>
      </c>
      <c r="H28" s="73"/>
      <c r="I28" s="146" t="s">
        <v>3</v>
      </c>
      <c r="J28" s="147"/>
      <c r="K28" s="140"/>
      <c r="L28" s="140"/>
      <c r="M28" s="140"/>
      <c r="N28" s="147"/>
      <c r="O28" s="284" t="str">
        <f>CONCATENATE("Für ",KorrekturTeilnehmerzahl," Teilnehmer")</f>
        <v>Für 0 Teilnehmer</v>
      </c>
      <c r="P28" s="284"/>
      <c r="Q28" s="115">
        <f>MIN(Q14*Q15,Q16)*KorrekturTeilnehmerzahl</f>
        <v>0</v>
      </c>
      <c r="R28" s="35" t="s">
        <v>47</v>
      </c>
    </row>
    <row r="29" spans="2:18" ht="15" customHeight="1">
      <c r="B29" s="69" t="s">
        <v>4</v>
      </c>
      <c r="C29" s="64"/>
      <c r="D29" s="64"/>
      <c r="E29" s="64"/>
      <c r="F29" s="84">
        <f>MIN(F28,F25)</f>
        <v>0</v>
      </c>
      <c r="G29" s="35" t="s">
        <v>48</v>
      </c>
      <c r="H29" s="6"/>
      <c r="I29" s="151" t="s">
        <v>4</v>
      </c>
      <c r="J29" s="152"/>
      <c r="K29" s="141"/>
      <c r="L29" s="141"/>
      <c r="M29" s="141"/>
      <c r="N29" s="152"/>
      <c r="O29" s="263"/>
      <c r="P29" s="264"/>
      <c r="Q29" s="116">
        <f>MIN(Q28,Q24)</f>
        <v>0</v>
      </c>
      <c r="R29" s="35" t="s">
        <v>48</v>
      </c>
    </row>
    <row r="30" spans="2:18" ht="15" customHeight="1">
      <c r="B30" s="69" t="s">
        <v>5</v>
      </c>
      <c r="C30" s="64"/>
      <c r="D30" s="64"/>
      <c r="E30" s="64"/>
      <c r="F30" s="84">
        <f>SUM(F28:F29)</f>
        <v>0</v>
      </c>
      <c r="G30" s="35" t="s">
        <v>49</v>
      </c>
      <c r="H30" s="72"/>
      <c r="I30" s="151" t="s">
        <v>76</v>
      </c>
      <c r="J30" s="152"/>
      <c r="K30" s="141"/>
      <c r="L30" s="141"/>
      <c r="M30" s="141"/>
      <c r="N30" s="152"/>
      <c r="O30" s="263" t="s">
        <v>10</v>
      </c>
      <c r="P30" s="264"/>
      <c r="Q30" s="116">
        <f>SUM(Q28:Q29)</f>
        <v>0</v>
      </c>
      <c r="R30" s="35" t="s">
        <v>49</v>
      </c>
    </row>
    <row r="31" spans="2:18" ht="15" customHeight="1">
      <c r="B31" s="71" t="s">
        <v>6</v>
      </c>
      <c r="C31" s="65"/>
      <c r="D31" s="65"/>
      <c r="E31" s="65"/>
      <c r="F31" s="84" t="e">
        <f>F16+F23-D42</f>
        <v>#DIV/0!</v>
      </c>
      <c r="G31" s="35"/>
      <c r="H31" s="72"/>
      <c r="I31" s="153" t="s">
        <v>77</v>
      </c>
      <c r="J31" s="152"/>
      <c r="K31" s="141"/>
      <c r="L31" s="141"/>
      <c r="M31" s="141"/>
      <c r="N31" s="152"/>
      <c r="O31" s="263"/>
      <c r="P31" s="264"/>
      <c r="Q31" s="116">
        <f>IF(ISERROR(Q28+Q24-F42),"",Q28+Q24-F42)</f>
      </c>
      <c r="R31" s="38"/>
    </row>
    <row r="32" spans="2:18" ht="15" customHeight="1">
      <c r="B32" s="69" t="s">
        <v>12</v>
      </c>
      <c r="C32" s="64"/>
      <c r="D32" s="64"/>
      <c r="E32" s="64"/>
      <c r="F32" s="85" t="e">
        <f>IF((F29/F28)&gt;=0.8,F28*0.9,F30*0.5)</f>
        <v>#DIV/0!</v>
      </c>
      <c r="G32" s="35" t="s">
        <v>50</v>
      </c>
      <c r="H32" s="72"/>
      <c r="I32" s="151" t="s">
        <v>12</v>
      </c>
      <c r="J32" s="152"/>
      <c r="K32" s="141"/>
      <c r="L32" s="141"/>
      <c r="M32" s="141"/>
      <c r="N32" s="152"/>
      <c r="O32" s="273"/>
      <c r="P32" s="274"/>
      <c r="Q32" s="117">
        <f ca="1">IF(ISERROR(SUM(INDIRECT("L47:L"&amp;47+Teilnehmerzahl-1))),"",SUM(INDIRECT("L47:L"&amp;47+Teilnehmerzahl-1)))</f>
        <v>0</v>
      </c>
      <c r="R32" s="35" t="s">
        <v>50</v>
      </c>
    </row>
    <row r="33" spans="2:18" ht="15" customHeight="1">
      <c r="B33" s="112" t="s">
        <v>20</v>
      </c>
      <c r="C33" s="66"/>
      <c r="D33" s="66"/>
      <c r="E33" s="66"/>
      <c r="F33" s="67"/>
      <c r="G33" s="35"/>
      <c r="H33" s="72"/>
      <c r="I33" s="154" t="s">
        <v>20</v>
      </c>
      <c r="J33" s="155"/>
      <c r="K33" s="145"/>
      <c r="L33" s="145"/>
      <c r="M33" s="145"/>
      <c r="N33" s="155"/>
      <c r="O33" s="173"/>
      <c r="P33" s="174"/>
      <c r="Q33" s="118"/>
      <c r="R33" s="39"/>
    </row>
    <row r="34" spans="8:9" ht="15" customHeight="1">
      <c r="H34" s="73"/>
      <c r="I34" s="15"/>
    </row>
    <row r="35" spans="8:9" ht="15" customHeight="1">
      <c r="H35" s="73"/>
      <c r="I35" s="15"/>
    </row>
    <row r="36" spans="2:17" ht="15" customHeight="1">
      <c r="B36" s="3" t="s">
        <v>80</v>
      </c>
      <c r="F36" s="91"/>
      <c r="I36" s="12" t="s">
        <v>81</v>
      </c>
      <c r="J36" s="97"/>
      <c r="K36" s="97"/>
      <c r="L36" s="97"/>
      <c r="M36" s="97"/>
      <c r="N36" s="97"/>
      <c r="O36" s="18"/>
      <c r="P36" s="110" t="s">
        <v>75</v>
      </c>
      <c r="Q36" s="110" t="s">
        <v>43</v>
      </c>
    </row>
    <row r="37" spans="2:18" ht="15" customHeight="1">
      <c r="B37" s="276" t="s">
        <v>8</v>
      </c>
      <c r="C37" s="277"/>
      <c r="D37" s="277"/>
      <c r="E37" s="277"/>
      <c r="F37" s="278"/>
      <c r="G37" s="94"/>
      <c r="H37" s="127"/>
      <c r="I37" s="88" t="s">
        <v>63</v>
      </c>
      <c r="J37" s="147"/>
      <c r="K37" s="140"/>
      <c r="L37" s="140"/>
      <c r="M37" s="140"/>
      <c r="N37" s="147"/>
      <c r="O37" s="282" t="e">
        <f>IF(Q20="Nein",IF(COUNT(N47:N546)&lt;KorrekturTeilnehmerzahl,"Unvollst.!",AVERAGE(N47:N546)),Q37/KorrekturTeilnehmerzahl/D42*100)</f>
        <v>#DIV/0!</v>
      </c>
      <c r="P37" s="282"/>
      <c r="Q37" s="240">
        <f>IF(Q28&gt;0,Q29,F29)</f>
        <v>0</v>
      </c>
      <c r="R37" s="94" t="s">
        <v>49</v>
      </c>
    </row>
    <row r="38" spans="2:19" ht="15" customHeight="1">
      <c r="B38" s="279"/>
      <c r="C38" s="280"/>
      <c r="D38" s="280"/>
      <c r="E38" s="280"/>
      <c r="F38" s="281"/>
      <c r="G38" s="94"/>
      <c r="H38" s="127"/>
      <c r="I38" s="89" t="s">
        <v>21</v>
      </c>
      <c r="J38" s="152"/>
      <c r="K38" s="141"/>
      <c r="L38" s="141"/>
      <c r="M38" s="141"/>
      <c r="N38" s="152"/>
      <c r="O38" s="283" t="e">
        <f>IF(D40&gt;0,Q38/KorrekturTeilnehmerzahl/D40,Q38/KorrekturTeilnehmerzahl/F28)*100</f>
        <v>#VALUE!</v>
      </c>
      <c r="P38" s="283"/>
      <c r="Q38" s="241">
        <f>IF(ISERROR(IF(Q28&gt;0,(Q30-Q32-Q29),F30-F32-F29)),"",IF(Q28&gt;0,(Q30-Q32-Q29),F30-F32-F29))</f>
      </c>
      <c r="R38" s="35" t="s">
        <v>47</v>
      </c>
      <c r="S38" s="29"/>
    </row>
    <row r="39" spans="2:18" ht="15" customHeight="1">
      <c r="B39" s="89"/>
      <c r="C39" s="272" t="s">
        <v>79</v>
      </c>
      <c r="D39" s="272"/>
      <c r="E39" s="160"/>
      <c r="F39" s="161" t="s">
        <v>43</v>
      </c>
      <c r="G39" s="94"/>
      <c r="H39" s="127"/>
      <c r="I39" s="89" t="s">
        <v>9</v>
      </c>
      <c r="J39" s="152"/>
      <c r="K39" s="141"/>
      <c r="L39" s="141"/>
      <c r="M39" s="141"/>
      <c r="N39" s="152"/>
      <c r="O39" s="275" t="e">
        <f>Q39/KorrekturTeilnehmerzahl/D42*100</f>
        <v>#VALUE!</v>
      </c>
      <c r="P39" s="275"/>
      <c r="Q39" s="242">
        <f>IF(ISERROR(IF(Q28/KorrekturTeilnehmerzahl&gt;0,Q32/KorrekturTeilnehmerzahl,F32)*KorrekturTeilnehmerzahl),"",IF(Q28/KorrekturTeilnehmerzahl&gt;0,Q32/KorrekturTeilnehmerzahl,F32)*KorrekturTeilnehmerzahl)</f>
      </c>
      <c r="R39" s="35" t="s">
        <v>49</v>
      </c>
    </row>
    <row r="40" spans="2:18" ht="15" customHeight="1">
      <c r="B40" s="89" t="s">
        <v>64</v>
      </c>
      <c r="C40" s="162"/>
      <c r="D40" s="163">
        <f>IF(O28&gt;=0,MIN(Q14*Q15,Q16),F28)</f>
        <v>0</v>
      </c>
      <c r="E40" s="164"/>
      <c r="F40" s="165">
        <f>Q16*KorrekturTeilnehmerzahl</f>
        <v>0</v>
      </c>
      <c r="G40" s="94" t="s">
        <v>47</v>
      </c>
      <c r="H40" s="128"/>
      <c r="I40" s="156"/>
      <c r="J40" s="137"/>
      <c r="K40" s="142"/>
      <c r="L40" s="142"/>
      <c r="M40" s="142"/>
      <c r="N40" s="137"/>
      <c r="O40" s="175"/>
      <c r="P40" s="175"/>
      <c r="Q40" s="243"/>
      <c r="R40" s="95"/>
    </row>
    <row r="41" spans="2:18" ht="15" customHeight="1">
      <c r="B41" s="114" t="s">
        <v>65</v>
      </c>
      <c r="C41" s="166"/>
      <c r="D41" s="167" t="e">
        <f>IF(MIN(Q28/KorrekturTeilnehmerzahl,Q24/KorrekturTeilnehmerzahl)&gt;=0,MIN(Q28/KorrekturTeilnehmerzahl,Q24/KorrekturTeilnehmerzahl),F29)</f>
        <v>#DIV/0!</v>
      </c>
      <c r="E41" s="168"/>
      <c r="F41" s="169" t="e">
        <f>D41*KorrekturTeilnehmerzahl</f>
        <v>#DIV/0!</v>
      </c>
      <c r="G41" s="94" t="s">
        <v>48</v>
      </c>
      <c r="H41" s="128"/>
      <c r="I41" s="151"/>
      <c r="J41" s="157"/>
      <c r="K41" s="143"/>
      <c r="L41" s="143"/>
      <c r="M41" s="143"/>
      <c r="N41" s="157"/>
      <c r="O41" s="176"/>
      <c r="P41" s="177"/>
      <c r="Q41" s="243"/>
      <c r="R41" s="95"/>
    </row>
    <row r="42" spans="2:18" ht="15" customHeight="1">
      <c r="B42" s="158" t="s">
        <v>10</v>
      </c>
      <c r="C42" s="159"/>
      <c r="D42" s="170" t="e">
        <f>SUM(D40:D41)</f>
        <v>#DIV/0!</v>
      </c>
      <c r="E42" s="171"/>
      <c r="F42" s="172" t="e">
        <f>SUM(F40:F41)</f>
        <v>#DIV/0!</v>
      </c>
      <c r="G42" s="94" t="s">
        <v>49</v>
      </c>
      <c r="H42" s="127"/>
      <c r="I42" s="158" t="s">
        <v>10</v>
      </c>
      <c r="J42" s="159"/>
      <c r="K42" s="144"/>
      <c r="L42" s="144"/>
      <c r="M42" s="144"/>
      <c r="N42" s="159"/>
      <c r="O42" s="266"/>
      <c r="P42" s="267"/>
      <c r="Q42" s="244">
        <f>IF(ISERROR(Q37+Q39+Q38),"",Q37+Q39+Q38)</f>
      </c>
      <c r="R42" s="35"/>
    </row>
    <row r="43" spans="3:16" ht="7.5" customHeight="1">
      <c r="C43" s="5"/>
      <c r="D43" s="5"/>
      <c r="E43" s="5"/>
      <c r="I43" s="8"/>
      <c r="P43" s="5"/>
    </row>
    <row r="44" spans="3:16" ht="7.5" customHeight="1">
      <c r="C44" s="5"/>
      <c r="D44" s="5"/>
      <c r="E44" s="5"/>
      <c r="I44" s="8"/>
      <c r="P44" s="5"/>
    </row>
    <row r="45" spans="2:9" ht="15" customHeight="1">
      <c r="B45" s="3" t="s">
        <v>66</v>
      </c>
      <c r="I45"/>
    </row>
    <row r="46" spans="2:18" ht="30" customHeight="1">
      <c r="B46" s="25" t="s">
        <v>39</v>
      </c>
      <c r="C46" s="28" t="s">
        <v>40</v>
      </c>
      <c r="D46" s="26"/>
      <c r="E46" s="26"/>
      <c r="F46" s="99" t="s">
        <v>41</v>
      </c>
      <c r="G46" s="99"/>
      <c r="H46" s="99"/>
      <c r="I46" s="130" t="s">
        <v>71</v>
      </c>
      <c r="J46" s="131"/>
      <c r="K46" s="130" t="s">
        <v>74</v>
      </c>
      <c r="L46" s="130" t="s">
        <v>78</v>
      </c>
      <c r="M46" s="131" t="s">
        <v>73</v>
      </c>
      <c r="N46" s="130" t="s">
        <v>84</v>
      </c>
      <c r="O46" s="130" t="s">
        <v>83</v>
      </c>
      <c r="P46" s="130" t="s">
        <v>82</v>
      </c>
      <c r="Q46" s="130" t="s">
        <v>72</v>
      </c>
      <c r="R46" s="27"/>
    </row>
    <row r="47" spans="2:19" ht="15" customHeight="1">
      <c r="B47" s="102">
        <f>IF(OR(B46="",KorrekturTeilnehmerzahl=0,KorrekturTeilnehmerzahl=""),"",IF(B46="Nr.",1,IF(OR(B46=KorrekturTeilnehmerzahl,I23="Ja"),"",B46+"1")))</f>
      </c>
      <c r="C47" s="103">
        <f>IF(OR(Antragsteller!D30="",Antragsteller!D30=0),"",Antragsteller!D30)</f>
      </c>
      <c r="D47" s="13"/>
      <c r="E47" s="13"/>
      <c r="F47" s="101">
        <f>IF($Q$20="Nein",IF(OR(Antragsteller!J30="",Antragsteller!J30=0),"",Antragsteller!J30),$Q$21)</f>
      </c>
      <c r="G47" s="104"/>
      <c r="H47" s="104"/>
      <c r="I47" s="106"/>
      <c r="J47" s="105"/>
      <c r="K47" s="138">
        <f>IF(B47&lt;&gt;"",IF(AND($Q$20="Nein",I47&lt;&gt;""),I47,IF(F47&lt;&gt;"",F47,0)),0)</f>
        <v>0</v>
      </c>
      <c r="L47" s="251">
        <f>IF(ISERROR(IF(($Q47/($Q$28/$Q$19))&gt;=0.8,($Q$16*0.9),(($Q$16+$Q47)*0.5))),0,IF(($Q47/($Q$28/$Q$19))&gt;=0.8,(($Q$28/$Q$19)*0.9),((($Q$28/$Q$19)+$Q47)*0.5)))</f>
        <v>0</v>
      </c>
      <c r="M47" s="251">
        <f>$Q$16-L47</f>
        <v>0</v>
      </c>
      <c r="N47" s="106">
        <f>IF(AND(B47&lt;&gt;"",C47&lt;&gt;""),ROUND(Q47/($Q$16+Q47)*100,2),"")</f>
      </c>
      <c r="O47" s="129">
        <f>IF(AND(B47&lt;&gt;"",C47&lt;&gt;""),TEXT(M47/$Q$16*100,"0,00")&amp;" / "&amp;ROUND(M47/($Q$16+Q47)*100,2),"")</f>
      </c>
      <c r="P47" s="183">
        <f>IF(AND(B47&lt;&gt;"",C47&lt;&gt;""),ROUND(IF((Q47/$Q$16)&gt;=0.8,($Q$16*0.9),(($Q$16+Q47)*0.5))/($Q$16+Q47)*100,2),"")</f>
      </c>
      <c r="Q47" s="180">
        <f aca="true" t="shared" si="0" ref="Q47:Q110">IF(AND(B47&lt;&gt;"",$F$21&lt;&gt;""),MIN(K47*$F$22,$Q$28/KorrekturTeilnehmerzahl),"")</f>
      </c>
      <c r="R47" s="178">
        <f>IF(AND($B47&lt;&gt;"",$C47&lt;&gt;""),IF(AND($Q$20="Ja",$Q$21&lt;&gt;"",$Q$21&lt;&gt;0,$Q$21&lt;=$F$14),"ok",IF(AND($Q$20="Nein",OR($I47&lt;&gt;"",$F47&lt;&gt;"")),"ok","")),)</f>
        <v>0</v>
      </c>
      <c r="S47" s="134"/>
    </row>
    <row r="48" spans="2:19" ht="15" customHeight="1">
      <c r="B48" s="102">
        <f aca="true" t="shared" si="1" ref="B48:B68">IF(OR(B47="",KorrekturTeilnehmerzahl=0,KorrekturTeilnehmerzahl=""),"",IF(B47="Nr.",1,IF(OR(B47=KorrekturTeilnehmerzahl,I25="Ja"),"",B47+"1")))</f>
      </c>
      <c r="C48" s="103">
        <f>IF(OR(Antragsteller!D31="",Antragsteller!D31=0),"",Antragsteller!D31)</f>
      </c>
      <c r="D48" s="13"/>
      <c r="E48" s="13"/>
      <c r="F48" s="101">
        <f>IF($Q$20="Nein",IF(OR(Antragsteller!J31="",Antragsteller!J31=0),"",Antragsteller!J31),$Q$21)</f>
      </c>
      <c r="G48" s="104"/>
      <c r="H48" s="104"/>
      <c r="I48" s="106"/>
      <c r="J48" s="105"/>
      <c r="K48" s="138">
        <f aca="true" t="shared" si="2" ref="K48:K111">IF(B48&lt;&gt;"",IF(AND($Q$20="Nein",I48&lt;&gt;""),I48,IF(F48&lt;&gt;"",F48,0)),0)</f>
        <v>0</v>
      </c>
      <c r="L48" s="251">
        <f aca="true" t="shared" si="3" ref="L48:L111">IF(ISERROR(IF(($Q48/($Q$28/$Q$19))&gt;=0.8,($Q$16*0.9),(($Q$16+$Q48)*0.5))),0,IF(($Q48/($Q$28/$Q$19))&gt;=0.8,(($Q$28/$Q$19)*0.9),((($Q$28/$Q$19)+$Q48)*0.5)))</f>
        <v>0</v>
      </c>
      <c r="M48" s="251">
        <f aca="true" t="shared" si="4" ref="M48:M111">$Q$16-L48</f>
        <v>0</v>
      </c>
      <c r="N48" s="106">
        <f aca="true" t="shared" si="5" ref="N48:N111">IF(AND(B48&lt;&gt;"",C48&lt;&gt;""),ROUND(Q48/($Q$16+Q48)*100,2),"")</f>
      </c>
      <c r="O48" s="129">
        <f aca="true" t="shared" si="6" ref="O48:O111">IF(AND(B48&lt;&gt;"",C48&lt;&gt;""),TEXT(M48/$Q$16*100,"0,00")&amp;" / "&amp;ROUND(M48/($Q$16+Q48)*100,2),"")</f>
      </c>
      <c r="P48" s="183">
        <f aca="true" t="shared" si="7" ref="P48:P111">IF(AND(B48&lt;&gt;"",C48&lt;&gt;""),ROUND(IF((Q48/$Q$16)&gt;=0.8,($Q$16*0.9),(($Q$16+Q48)*0.5))/($Q$16+Q48)*100,2),"")</f>
      </c>
      <c r="Q48" s="180">
        <f t="shared" si="0"/>
      </c>
      <c r="R48" s="178">
        <f aca="true" t="shared" si="8" ref="R48:R111">IF(AND($B48&lt;&gt;"",$C48&lt;&gt;""),IF(AND($Q$20="Ja",$Q$21&lt;&gt;"",$Q$21&lt;&gt;0,$Q$21&lt;=$F$14),"ok",IF(AND($Q$20="Nein",OR($I48&lt;&gt;"",$F48&lt;&gt;"")),"ok","")),)</f>
        <v>0</v>
      </c>
      <c r="S48" s="96"/>
    </row>
    <row r="49" spans="2:19" ht="15" customHeight="1">
      <c r="B49" s="102">
        <f t="shared" si="1"/>
      </c>
      <c r="C49" s="103">
        <f>IF(OR(Antragsteller!D32="",Antragsteller!D32=0),"",Antragsteller!D32)</f>
      </c>
      <c r="D49" s="13"/>
      <c r="E49" s="13"/>
      <c r="F49" s="101">
        <f>IF($Q$20="Nein",IF(OR(Antragsteller!J32="",Antragsteller!J32=0),"",Antragsteller!J32),$Q$21)</f>
      </c>
      <c r="G49" s="107"/>
      <c r="H49" s="104"/>
      <c r="I49" s="106"/>
      <c r="J49" s="105"/>
      <c r="K49" s="138">
        <f t="shared" si="2"/>
        <v>0</v>
      </c>
      <c r="L49" s="251">
        <f t="shared" si="3"/>
        <v>0</v>
      </c>
      <c r="M49" s="251">
        <f t="shared" si="4"/>
        <v>0</v>
      </c>
      <c r="N49" s="106">
        <f t="shared" si="5"/>
      </c>
      <c r="O49" s="129">
        <f t="shared" si="6"/>
      </c>
      <c r="P49" s="183">
        <f t="shared" si="7"/>
      </c>
      <c r="Q49" s="180">
        <f t="shared" si="0"/>
      </c>
      <c r="R49" s="178">
        <f t="shared" si="8"/>
        <v>0</v>
      </c>
      <c r="S49" s="96"/>
    </row>
    <row r="50" spans="2:19" ht="15" customHeight="1">
      <c r="B50" s="102">
        <f t="shared" si="1"/>
      </c>
      <c r="C50" s="103">
        <f>IF(OR(Antragsteller!D33="",Antragsteller!D33=0),"",Antragsteller!D33)</f>
      </c>
      <c r="D50" s="13"/>
      <c r="E50" s="13"/>
      <c r="F50" s="101">
        <f>IF($Q$20="Nein",IF(OR(Antragsteller!J33="",Antragsteller!J33=0),"",Antragsteller!J33),$Q$21)</f>
      </c>
      <c r="G50" s="107"/>
      <c r="H50" s="104"/>
      <c r="I50" s="106"/>
      <c r="J50" s="105"/>
      <c r="K50" s="138">
        <f t="shared" si="2"/>
        <v>0</v>
      </c>
      <c r="L50" s="251">
        <f t="shared" si="3"/>
        <v>0</v>
      </c>
      <c r="M50" s="251">
        <f t="shared" si="4"/>
        <v>0</v>
      </c>
      <c r="N50" s="106">
        <f t="shared" si="5"/>
      </c>
      <c r="O50" s="129">
        <f t="shared" si="6"/>
      </c>
      <c r="P50" s="183">
        <f t="shared" si="7"/>
      </c>
      <c r="Q50" s="180">
        <f t="shared" si="0"/>
      </c>
      <c r="R50" s="178">
        <f t="shared" si="8"/>
        <v>0</v>
      </c>
      <c r="S50" s="96"/>
    </row>
    <row r="51" spans="2:19" ht="15" customHeight="1">
      <c r="B51" s="102">
        <f t="shared" si="1"/>
      </c>
      <c r="C51" s="103">
        <f>IF(OR(Antragsteller!D34="",Antragsteller!D34=0),"",Antragsteller!D34)</f>
      </c>
      <c r="D51" s="13"/>
      <c r="E51" s="13"/>
      <c r="F51" s="101">
        <f>IF($Q$20="Nein",IF(OR(Antragsteller!J34="",Antragsteller!J34=0),"",Antragsteller!J34),$Q$21)</f>
      </c>
      <c r="G51" s="107"/>
      <c r="H51" s="104"/>
      <c r="I51" s="106"/>
      <c r="J51" s="105"/>
      <c r="K51" s="138">
        <f t="shared" si="2"/>
        <v>0</v>
      </c>
      <c r="L51" s="251">
        <f t="shared" si="3"/>
        <v>0</v>
      </c>
      <c r="M51" s="251">
        <f t="shared" si="4"/>
        <v>0</v>
      </c>
      <c r="N51" s="106">
        <f t="shared" si="5"/>
      </c>
      <c r="O51" s="129">
        <f t="shared" si="6"/>
      </c>
      <c r="P51" s="183">
        <f t="shared" si="7"/>
      </c>
      <c r="Q51" s="180">
        <f t="shared" si="0"/>
      </c>
      <c r="R51" s="178">
        <f t="shared" si="8"/>
        <v>0</v>
      </c>
      <c r="S51" s="96"/>
    </row>
    <row r="52" spans="2:18" ht="15" customHeight="1">
      <c r="B52" s="30">
        <f t="shared" si="1"/>
      </c>
      <c r="C52" s="133">
        <f>IF(OR(Antragsteller!D35="",Antragsteller!D35=0),"",Antragsteller!D35)</f>
      </c>
      <c r="F52" s="132">
        <f>IF($Q$20="Nein",IF(OR(Antragsteller!J35="",Antragsteller!J35=0),"",Antragsteller!J35),$Q$21)</f>
      </c>
      <c r="G52"/>
      <c r="I52" s="108"/>
      <c r="J52" s="100"/>
      <c r="K52" s="139">
        <f t="shared" si="2"/>
        <v>0</v>
      </c>
      <c r="L52" s="252">
        <f t="shared" si="3"/>
        <v>0</v>
      </c>
      <c r="M52" s="252">
        <f t="shared" si="4"/>
        <v>0</v>
      </c>
      <c r="N52" s="108">
        <f t="shared" si="5"/>
      </c>
      <c r="O52" s="108">
        <f t="shared" si="6"/>
      </c>
      <c r="P52" s="184">
        <f t="shared" si="7"/>
      </c>
      <c r="Q52" s="181">
        <f t="shared" si="0"/>
      </c>
      <c r="R52" s="179">
        <f t="shared" si="8"/>
        <v>0</v>
      </c>
    </row>
    <row r="53" spans="2:18" ht="15" customHeight="1">
      <c r="B53" s="30">
        <f t="shared" si="1"/>
      </c>
      <c r="C53" s="133">
        <f>IF(OR(Antragsteller!D36="",Antragsteller!D36=0),"",Antragsteller!D36)</f>
      </c>
      <c r="F53" s="132">
        <f>IF($Q$20="Nein",IF(OR(Antragsteller!J36="",Antragsteller!J36=0),"",Antragsteller!J36),$Q$21)</f>
      </c>
      <c r="G53"/>
      <c r="I53" s="108"/>
      <c r="J53" s="100"/>
      <c r="K53" s="139">
        <f t="shared" si="2"/>
        <v>0</v>
      </c>
      <c r="L53" s="252">
        <f t="shared" si="3"/>
        <v>0</v>
      </c>
      <c r="M53" s="252">
        <f t="shared" si="4"/>
        <v>0</v>
      </c>
      <c r="N53" s="108">
        <f t="shared" si="5"/>
      </c>
      <c r="O53" s="98">
        <f t="shared" si="6"/>
      </c>
      <c r="P53" s="185">
        <f t="shared" si="7"/>
      </c>
      <c r="Q53" s="182">
        <f t="shared" si="0"/>
      </c>
      <c r="R53" s="179">
        <f t="shared" si="8"/>
        <v>0</v>
      </c>
    </row>
    <row r="54" spans="2:18" ht="15" customHeight="1">
      <c r="B54" s="30">
        <f t="shared" si="1"/>
      </c>
      <c r="C54" s="32">
        <f>IF(OR(Antragsteller!D37="",Antragsteller!D37=0),"",Antragsteller!D37)</f>
      </c>
      <c r="F54" s="101">
        <f>IF($Q$20="Nein",IF(OR(Antragsteller!J37="",Antragsteller!J37=0),"",Antragsteller!J37),$Q$21)</f>
      </c>
      <c r="G54"/>
      <c r="I54" s="108"/>
      <c r="J54" s="100"/>
      <c r="K54" s="139">
        <f t="shared" si="2"/>
        <v>0</v>
      </c>
      <c r="L54" s="252">
        <f t="shared" si="3"/>
        <v>0</v>
      </c>
      <c r="M54" s="252">
        <f t="shared" si="4"/>
        <v>0</v>
      </c>
      <c r="N54" s="108">
        <f t="shared" si="5"/>
      </c>
      <c r="O54" s="98">
        <f t="shared" si="6"/>
      </c>
      <c r="P54" s="185">
        <f t="shared" si="7"/>
      </c>
      <c r="Q54" s="182">
        <f t="shared" si="0"/>
      </c>
      <c r="R54" s="179">
        <f t="shared" si="8"/>
        <v>0</v>
      </c>
    </row>
    <row r="55" spans="2:18" ht="15" customHeight="1">
      <c r="B55" s="30">
        <f t="shared" si="1"/>
      </c>
      <c r="C55" s="32">
        <f>IF(OR(Antragsteller!D38="",Antragsteller!D38=0),"",Antragsteller!D38)</f>
      </c>
      <c r="F55" s="101">
        <f>IF($Q$20="Nein",IF(OR(Antragsteller!J38="",Antragsteller!J38=0),"",Antragsteller!J38),$Q$21)</f>
      </c>
      <c r="G55"/>
      <c r="I55" s="108"/>
      <c r="J55" s="100"/>
      <c r="K55" s="139">
        <f t="shared" si="2"/>
        <v>0</v>
      </c>
      <c r="L55" s="252">
        <f t="shared" si="3"/>
        <v>0</v>
      </c>
      <c r="M55" s="252">
        <f t="shared" si="4"/>
        <v>0</v>
      </c>
      <c r="N55" s="108">
        <f t="shared" si="5"/>
      </c>
      <c r="O55" s="98">
        <f t="shared" si="6"/>
      </c>
      <c r="P55" s="185">
        <f t="shared" si="7"/>
      </c>
      <c r="Q55" s="182">
        <f t="shared" si="0"/>
      </c>
      <c r="R55" s="179">
        <f t="shared" si="8"/>
        <v>0</v>
      </c>
    </row>
    <row r="56" spans="2:18" ht="15" customHeight="1">
      <c r="B56" s="30">
        <f t="shared" si="1"/>
      </c>
      <c r="C56" s="32">
        <f>IF(OR(Antragsteller!D39="",Antragsteller!D39=0),"",Antragsteller!D39)</f>
      </c>
      <c r="F56" s="101">
        <f>IF($Q$20="Nein",IF(OR(Antragsteller!J39="",Antragsteller!J39=0),"",Antragsteller!J39),$Q$21)</f>
      </c>
      <c r="G56"/>
      <c r="I56" s="108"/>
      <c r="J56" s="100"/>
      <c r="K56" s="139">
        <f t="shared" si="2"/>
        <v>0</v>
      </c>
      <c r="L56" s="252">
        <f t="shared" si="3"/>
        <v>0</v>
      </c>
      <c r="M56" s="252">
        <f t="shared" si="4"/>
        <v>0</v>
      </c>
      <c r="N56" s="108">
        <f t="shared" si="5"/>
      </c>
      <c r="O56" s="98">
        <f t="shared" si="6"/>
      </c>
      <c r="P56" s="185">
        <f t="shared" si="7"/>
      </c>
      <c r="Q56" s="182">
        <f t="shared" si="0"/>
      </c>
      <c r="R56" s="179">
        <f t="shared" si="8"/>
        <v>0</v>
      </c>
    </row>
    <row r="57" spans="2:18" ht="15" customHeight="1">
      <c r="B57" s="30">
        <f t="shared" si="1"/>
      </c>
      <c r="C57" s="32">
        <f>IF(OR(Antragsteller!D40="",Antragsteller!D40=0),"",Antragsteller!D40)</f>
      </c>
      <c r="F57" s="101">
        <f>IF($Q$20="Nein",IF(OR(Antragsteller!J40="",Antragsteller!J40=0),"",Antragsteller!J40),$Q$21)</f>
      </c>
      <c r="G57"/>
      <c r="I57" s="108"/>
      <c r="J57" s="100"/>
      <c r="K57" s="108">
        <f t="shared" si="2"/>
        <v>0</v>
      </c>
      <c r="L57" s="253">
        <f t="shared" si="3"/>
        <v>0</v>
      </c>
      <c r="M57" s="253">
        <f t="shared" si="4"/>
        <v>0</v>
      </c>
      <c r="N57" s="108">
        <f t="shared" si="5"/>
      </c>
      <c r="O57" s="98">
        <f t="shared" si="6"/>
      </c>
      <c r="P57" s="185">
        <f t="shared" si="7"/>
      </c>
      <c r="Q57" s="182">
        <f t="shared" si="0"/>
      </c>
      <c r="R57" s="179">
        <f t="shared" si="8"/>
        <v>0</v>
      </c>
    </row>
    <row r="58" spans="2:18" ht="15" customHeight="1">
      <c r="B58" s="30">
        <f t="shared" si="1"/>
      </c>
      <c r="C58" s="32">
        <f>IF(OR(Antragsteller!D41="",Antragsteller!D41=0),"",Antragsteller!D41)</f>
      </c>
      <c r="F58" s="101">
        <f>IF($Q$20="Nein",IF(OR(Antragsteller!J41="",Antragsteller!J41=0),"",Antragsteller!J41),$Q$21)</f>
      </c>
      <c r="G58"/>
      <c r="I58" s="108"/>
      <c r="J58" s="100"/>
      <c r="K58" s="108">
        <f t="shared" si="2"/>
        <v>0</v>
      </c>
      <c r="L58" s="253">
        <f t="shared" si="3"/>
        <v>0</v>
      </c>
      <c r="M58" s="253">
        <f t="shared" si="4"/>
        <v>0</v>
      </c>
      <c r="N58" s="108">
        <f t="shared" si="5"/>
      </c>
      <c r="O58" s="98">
        <f t="shared" si="6"/>
      </c>
      <c r="P58" s="185">
        <f t="shared" si="7"/>
      </c>
      <c r="Q58" s="182">
        <f t="shared" si="0"/>
      </c>
      <c r="R58" s="179">
        <f t="shared" si="8"/>
        <v>0</v>
      </c>
    </row>
    <row r="59" spans="2:18" ht="15" customHeight="1">
      <c r="B59" s="30">
        <f t="shared" si="1"/>
      </c>
      <c r="C59" s="32">
        <f>IF(OR(Antragsteller!D42="",Antragsteller!D42=0),"",Antragsteller!D42)</f>
      </c>
      <c r="F59" s="101">
        <f>IF($Q$20="Nein",IF(OR(Antragsteller!J42="",Antragsteller!J42=0),"",Antragsteller!J42),$Q$21)</f>
      </c>
      <c r="G59"/>
      <c r="I59" s="108"/>
      <c r="J59" s="100"/>
      <c r="K59" s="108">
        <f t="shared" si="2"/>
        <v>0</v>
      </c>
      <c r="L59" s="253">
        <f t="shared" si="3"/>
        <v>0</v>
      </c>
      <c r="M59" s="253">
        <f t="shared" si="4"/>
        <v>0</v>
      </c>
      <c r="N59" s="108">
        <f t="shared" si="5"/>
      </c>
      <c r="O59" s="98">
        <f t="shared" si="6"/>
      </c>
      <c r="P59" s="185">
        <f t="shared" si="7"/>
      </c>
      <c r="Q59" s="182">
        <f t="shared" si="0"/>
      </c>
      <c r="R59" s="179">
        <f t="shared" si="8"/>
        <v>0</v>
      </c>
    </row>
    <row r="60" spans="2:18" ht="15" customHeight="1">
      <c r="B60" s="30">
        <f t="shared" si="1"/>
      </c>
      <c r="C60" s="32">
        <f>IF(OR(Antragsteller!D43="",Antragsteller!D43=0),"",Antragsteller!D43)</f>
      </c>
      <c r="F60" s="101">
        <f>IF($Q$20="Nein",IF(OR(Antragsteller!J43="",Antragsteller!J43=0),"",Antragsteller!J43),$Q$21)</f>
      </c>
      <c r="G60"/>
      <c r="I60" s="108"/>
      <c r="J60" s="100"/>
      <c r="K60" s="108">
        <f t="shared" si="2"/>
        <v>0</v>
      </c>
      <c r="L60" s="253">
        <f t="shared" si="3"/>
        <v>0</v>
      </c>
      <c r="M60" s="253">
        <f t="shared" si="4"/>
        <v>0</v>
      </c>
      <c r="N60" s="108">
        <f t="shared" si="5"/>
      </c>
      <c r="O60" s="98">
        <f t="shared" si="6"/>
      </c>
      <c r="P60" s="185">
        <f t="shared" si="7"/>
      </c>
      <c r="Q60" s="182">
        <f t="shared" si="0"/>
      </c>
      <c r="R60" s="179">
        <f t="shared" si="8"/>
        <v>0</v>
      </c>
    </row>
    <row r="61" spans="2:18" ht="15" customHeight="1">
      <c r="B61" s="30">
        <f t="shared" si="1"/>
      </c>
      <c r="C61" s="32">
        <f>IF(OR(Antragsteller!D44="",Antragsteller!D44=0),"",Antragsteller!D44)</f>
      </c>
      <c r="F61" s="101">
        <f>IF($Q$20="Nein",IF(OR(Antragsteller!J44="",Antragsteller!J44=0),"",Antragsteller!J44),$Q$21)</f>
      </c>
      <c r="G61"/>
      <c r="I61" s="108"/>
      <c r="J61" s="100"/>
      <c r="K61" s="108">
        <f t="shared" si="2"/>
        <v>0</v>
      </c>
      <c r="L61" s="253">
        <f t="shared" si="3"/>
        <v>0</v>
      </c>
      <c r="M61" s="253">
        <f t="shared" si="4"/>
        <v>0</v>
      </c>
      <c r="N61" s="108">
        <f t="shared" si="5"/>
      </c>
      <c r="O61" s="98">
        <f t="shared" si="6"/>
      </c>
      <c r="P61" s="185">
        <f t="shared" si="7"/>
      </c>
      <c r="Q61" s="182">
        <f t="shared" si="0"/>
      </c>
      <c r="R61" s="179">
        <f t="shared" si="8"/>
        <v>0</v>
      </c>
    </row>
    <row r="62" spans="2:18" ht="15" customHeight="1">
      <c r="B62" s="30">
        <f t="shared" si="1"/>
      </c>
      <c r="C62" s="32">
        <f>IF(OR(Antragsteller!D45="",Antragsteller!D45=0),"",Antragsteller!D45)</f>
      </c>
      <c r="F62" s="101">
        <f>IF($Q$20="Nein",IF(OR(Antragsteller!J45="",Antragsteller!J45=0),"",Antragsteller!J45),$Q$21)</f>
      </c>
      <c r="G62"/>
      <c r="I62" s="108"/>
      <c r="J62" s="100"/>
      <c r="K62" s="108">
        <f t="shared" si="2"/>
        <v>0</v>
      </c>
      <c r="L62" s="253">
        <f t="shared" si="3"/>
        <v>0</v>
      </c>
      <c r="M62" s="253">
        <f t="shared" si="4"/>
        <v>0</v>
      </c>
      <c r="N62" s="108">
        <f t="shared" si="5"/>
      </c>
      <c r="O62" s="98">
        <f t="shared" si="6"/>
      </c>
      <c r="P62" s="185">
        <f t="shared" si="7"/>
      </c>
      <c r="Q62" s="182">
        <f t="shared" si="0"/>
      </c>
      <c r="R62" s="179">
        <f t="shared" si="8"/>
        <v>0</v>
      </c>
    </row>
    <row r="63" spans="2:18" ht="15" customHeight="1">
      <c r="B63" s="30">
        <f t="shared" si="1"/>
      </c>
      <c r="C63" s="32">
        <f>IF(OR(Antragsteller!D46="",Antragsteller!D46=0),"",Antragsteller!D46)</f>
      </c>
      <c r="F63" s="101">
        <f>IF($Q$20="Nein",IF(OR(Antragsteller!J46="",Antragsteller!J46=0),"",Antragsteller!J46),$Q$21)</f>
      </c>
      <c r="G63"/>
      <c r="I63" s="108"/>
      <c r="J63" s="100"/>
      <c r="K63" s="108">
        <f t="shared" si="2"/>
        <v>0</v>
      </c>
      <c r="L63" s="253">
        <f t="shared" si="3"/>
        <v>0</v>
      </c>
      <c r="M63" s="253">
        <f t="shared" si="4"/>
        <v>0</v>
      </c>
      <c r="N63" s="108">
        <f t="shared" si="5"/>
      </c>
      <c r="O63" s="98">
        <f t="shared" si="6"/>
      </c>
      <c r="P63" s="185">
        <f t="shared" si="7"/>
      </c>
      <c r="Q63" s="182">
        <f t="shared" si="0"/>
      </c>
      <c r="R63" s="179">
        <f t="shared" si="8"/>
        <v>0</v>
      </c>
    </row>
    <row r="64" spans="2:18" ht="15" customHeight="1">
      <c r="B64" s="30">
        <f t="shared" si="1"/>
      </c>
      <c r="C64" s="32">
        <f>IF(OR(Antragsteller!D47="",Antragsteller!D47=0),"",Antragsteller!D47)</f>
      </c>
      <c r="F64" s="101">
        <f>IF($Q$20="Nein",IF(OR(Antragsteller!J47="",Antragsteller!J47=0),"",Antragsteller!J47),$Q$21)</f>
      </c>
      <c r="G64"/>
      <c r="I64" s="108"/>
      <c r="J64" s="100"/>
      <c r="K64" s="108">
        <f t="shared" si="2"/>
        <v>0</v>
      </c>
      <c r="L64" s="253">
        <f t="shared" si="3"/>
        <v>0</v>
      </c>
      <c r="M64" s="253">
        <f t="shared" si="4"/>
        <v>0</v>
      </c>
      <c r="N64" s="108">
        <f t="shared" si="5"/>
      </c>
      <c r="O64" s="98">
        <f t="shared" si="6"/>
      </c>
      <c r="P64" s="185">
        <f t="shared" si="7"/>
      </c>
      <c r="Q64" s="182">
        <f t="shared" si="0"/>
      </c>
      <c r="R64" s="179">
        <f t="shared" si="8"/>
        <v>0</v>
      </c>
    </row>
    <row r="65" spans="2:18" ht="15" customHeight="1">
      <c r="B65" s="30">
        <f t="shared" si="1"/>
      </c>
      <c r="C65" s="32">
        <f>IF(OR(Antragsteller!D48="",Antragsteller!D48=0),"",Antragsteller!D48)</f>
      </c>
      <c r="F65" s="101">
        <f>IF($Q$20="Nein",IF(OR(Antragsteller!J48="",Antragsteller!J48=0),"",Antragsteller!J48),$Q$21)</f>
      </c>
      <c r="G65"/>
      <c r="I65" s="108"/>
      <c r="J65" s="100"/>
      <c r="K65" s="108">
        <f t="shared" si="2"/>
        <v>0</v>
      </c>
      <c r="L65" s="253">
        <f t="shared" si="3"/>
        <v>0</v>
      </c>
      <c r="M65" s="253">
        <f t="shared" si="4"/>
        <v>0</v>
      </c>
      <c r="N65" s="108">
        <f t="shared" si="5"/>
      </c>
      <c r="O65" s="98">
        <f t="shared" si="6"/>
      </c>
      <c r="P65" s="185">
        <f t="shared" si="7"/>
      </c>
      <c r="Q65" s="182">
        <f t="shared" si="0"/>
      </c>
      <c r="R65" s="179">
        <f t="shared" si="8"/>
        <v>0</v>
      </c>
    </row>
    <row r="66" spans="2:18" ht="15" customHeight="1">
      <c r="B66" s="30">
        <f t="shared" si="1"/>
      </c>
      <c r="C66" s="32">
        <f>IF(OR(Antragsteller!D49="",Antragsteller!D49=0),"",Antragsteller!D49)</f>
      </c>
      <c r="F66" s="101">
        <f>IF($Q$20="Nein",IF(OR(Antragsteller!J49="",Antragsteller!J49=0),"",Antragsteller!J49),$Q$21)</f>
      </c>
      <c r="G66"/>
      <c r="I66" s="108"/>
      <c r="J66" s="100"/>
      <c r="K66" s="108">
        <f t="shared" si="2"/>
        <v>0</v>
      </c>
      <c r="L66" s="253">
        <f t="shared" si="3"/>
        <v>0</v>
      </c>
      <c r="M66" s="253">
        <f t="shared" si="4"/>
        <v>0</v>
      </c>
      <c r="N66" s="108">
        <f t="shared" si="5"/>
      </c>
      <c r="O66" s="98">
        <f t="shared" si="6"/>
      </c>
      <c r="P66" s="185">
        <f t="shared" si="7"/>
      </c>
      <c r="Q66" s="182">
        <f t="shared" si="0"/>
      </c>
      <c r="R66" s="179">
        <f t="shared" si="8"/>
        <v>0</v>
      </c>
    </row>
    <row r="67" spans="2:18" ht="15" customHeight="1">
      <c r="B67" s="30">
        <f t="shared" si="1"/>
      </c>
      <c r="C67" s="32">
        <f>IF(OR(Antragsteller!D50="",Antragsteller!D50=0),"",Antragsteller!D50)</f>
      </c>
      <c r="F67" s="101">
        <f>IF($Q$20="Nein",IF(OR(Antragsteller!J50="",Antragsteller!J50=0),"",Antragsteller!J50),$Q$21)</f>
      </c>
      <c r="G67"/>
      <c r="I67" s="108"/>
      <c r="J67" s="100"/>
      <c r="K67" s="108">
        <f t="shared" si="2"/>
        <v>0</v>
      </c>
      <c r="L67" s="253">
        <f t="shared" si="3"/>
        <v>0</v>
      </c>
      <c r="M67" s="253">
        <f t="shared" si="4"/>
        <v>0</v>
      </c>
      <c r="N67" s="108">
        <f t="shared" si="5"/>
      </c>
      <c r="O67" s="98">
        <f t="shared" si="6"/>
      </c>
      <c r="P67" s="185">
        <f t="shared" si="7"/>
      </c>
      <c r="Q67" s="182">
        <f t="shared" si="0"/>
      </c>
      <c r="R67" s="179">
        <f t="shared" si="8"/>
        <v>0</v>
      </c>
    </row>
    <row r="68" spans="2:18" ht="15" customHeight="1">
      <c r="B68" s="30">
        <f t="shared" si="1"/>
      </c>
      <c r="C68" s="32">
        <f>IF(OR(Antragsteller!D51="",Antragsteller!D51=0),"",Antragsteller!D51)</f>
      </c>
      <c r="F68" s="101">
        <f>IF($Q$20="Nein",IF(OR(Antragsteller!J51="",Antragsteller!J51=0),"",Antragsteller!J51),$Q$21)</f>
      </c>
      <c r="G68"/>
      <c r="I68" s="108"/>
      <c r="J68" s="100"/>
      <c r="K68" s="108">
        <f t="shared" si="2"/>
        <v>0</v>
      </c>
      <c r="L68" s="253">
        <f t="shared" si="3"/>
        <v>0</v>
      </c>
      <c r="M68" s="253">
        <f t="shared" si="4"/>
        <v>0</v>
      </c>
      <c r="N68" s="108">
        <f t="shared" si="5"/>
      </c>
      <c r="O68" s="98">
        <f t="shared" si="6"/>
      </c>
      <c r="P68" s="185">
        <f t="shared" si="7"/>
      </c>
      <c r="Q68" s="182">
        <f t="shared" si="0"/>
      </c>
      <c r="R68" s="179">
        <f t="shared" si="8"/>
        <v>0</v>
      </c>
    </row>
    <row r="69" spans="2:18" ht="15" customHeight="1">
      <c r="B69" s="30">
        <f aca="true" t="shared" si="9" ref="B69:B132">IF(OR(B68="",KorrekturTeilnehmerzahl=0,KorrekturTeilnehmerzahl=""),"",IF(B68="Nr.",1,IF(OR(B68=KorrekturTeilnehmerzahl,J46="Ja"),"",B68+"1")))</f>
      </c>
      <c r="C69" s="32">
        <f>IF(OR(Antragsteller!D52="",Antragsteller!D52=0),"",Antragsteller!D52)</f>
      </c>
      <c r="F69" s="101">
        <f>IF($Q$20="Nein",IF(OR(Antragsteller!J52="",Antragsteller!J52=0),"",Antragsteller!J52),$Q$21)</f>
      </c>
      <c r="G69"/>
      <c r="I69" s="108"/>
      <c r="J69" s="100"/>
      <c r="K69" s="108">
        <f t="shared" si="2"/>
        <v>0</v>
      </c>
      <c r="L69" s="253">
        <f t="shared" si="3"/>
        <v>0</v>
      </c>
      <c r="M69" s="253">
        <f t="shared" si="4"/>
        <v>0</v>
      </c>
      <c r="N69" s="108">
        <f t="shared" si="5"/>
      </c>
      <c r="O69" s="98">
        <f t="shared" si="6"/>
      </c>
      <c r="P69" s="185">
        <f t="shared" si="7"/>
      </c>
      <c r="Q69" s="182">
        <f t="shared" si="0"/>
      </c>
      <c r="R69" s="179">
        <f t="shared" si="8"/>
        <v>0</v>
      </c>
    </row>
    <row r="70" spans="2:18" ht="15" customHeight="1">
      <c r="B70" s="30">
        <f t="shared" si="9"/>
      </c>
      <c r="C70" s="32">
        <f>IF(OR(Antragsteller!D53="",Antragsteller!D53=0),"",Antragsteller!D53)</f>
      </c>
      <c r="F70" s="101">
        <f>IF($Q$20="Nein",IF(OR(Antragsteller!J53="",Antragsteller!J53=0),"",Antragsteller!J53),$Q$21)</f>
      </c>
      <c r="G70"/>
      <c r="I70" s="108"/>
      <c r="J70" s="100"/>
      <c r="K70" s="108">
        <f t="shared" si="2"/>
        <v>0</v>
      </c>
      <c r="L70" s="253">
        <f t="shared" si="3"/>
        <v>0</v>
      </c>
      <c r="M70" s="253">
        <f t="shared" si="4"/>
        <v>0</v>
      </c>
      <c r="N70" s="108">
        <f t="shared" si="5"/>
      </c>
      <c r="O70" s="98">
        <f t="shared" si="6"/>
      </c>
      <c r="P70" s="185">
        <f t="shared" si="7"/>
      </c>
      <c r="Q70" s="182">
        <f t="shared" si="0"/>
      </c>
      <c r="R70" s="179">
        <f t="shared" si="8"/>
        <v>0</v>
      </c>
    </row>
    <row r="71" spans="2:18" ht="15" customHeight="1">
      <c r="B71" s="30">
        <f t="shared" si="9"/>
      </c>
      <c r="C71" s="32">
        <f>IF(OR(Antragsteller!D54="",Antragsteller!D54=0),"",Antragsteller!D54)</f>
      </c>
      <c r="F71" s="101">
        <f>IF($Q$20="Nein",IF(OR(Antragsteller!J54="",Antragsteller!J54=0),"",Antragsteller!J54),$Q$21)</f>
      </c>
      <c r="G71"/>
      <c r="I71" s="108"/>
      <c r="J71" s="100"/>
      <c r="K71" s="108">
        <f t="shared" si="2"/>
        <v>0</v>
      </c>
      <c r="L71" s="253">
        <f t="shared" si="3"/>
        <v>0</v>
      </c>
      <c r="M71" s="253">
        <f t="shared" si="4"/>
        <v>0</v>
      </c>
      <c r="N71" s="108">
        <f t="shared" si="5"/>
      </c>
      <c r="O71" s="98">
        <f t="shared" si="6"/>
      </c>
      <c r="P71" s="185">
        <f t="shared" si="7"/>
      </c>
      <c r="Q71" s="182">
        <f t="shared" si="0"/>
      </c>
      <c r="R71" s="179">
        <f t="shared" si="8"/>
        <v>0</v>
      </c>
    </row>
    <row r="72" spans="2:18" ht="15" customHeight="1">
      <c r="B72" s="30">
        <f t="shared" si="9"/>
      </c>
      <c r="C72" s="32">
        <f>IF(OR(Antragsteller!D55="",Antragsteller!D55=0),"",Antragsteller!D55)</f>
      </c>
      <c r="F72" s="101">
        <f>IF($Q$20="Nein",IF(OR(Antragsteller!J55="",Antragsteller!J55=0),"",Antragsteller!J55),$Q$21)</f>
      </c>
      <c r="G72"/>
      <c r="I72" s="108"/>
      <c r="J72" s="100"/>
      <c r="K72" s="108">
        <f t="shared" si="2"/>
        <v>0</v>
      </c>
      <c r="L72" s="253">
        <f t="shared" si="3"/>
        <v>0</v>
      </c>
      <c r="M72" s="253">
        <f t="shared" si="4"/>
        <v>0</v>
      </c>
      <c r="N72" s="108">
        <f t="shared" si="5"/>
      </c>
      <c r="O72" s="98">
        <f t="shared" si="6"/>
      </c>
      <c r="P72" s="185">
        <f t="shared" si="7"/>
      </c>
      <c r="Q72" s="182">
        <f t="shared" si="0"/>
      </c>
      <c r="R72" s="179">
        <f t="shared" si="8"/>
        <v>0</v>
      </c>
    </row>
    <row r="73" spans="2:18" ht="15" customHeight="1">
      <c r="B73" s="30">
        <f t="shared" si="9"/>
      </c>
      <c r="C73" s="32">
        <f>IF(OR(Antragsteller!D56="",Antragsteller!D56=0),"",Antragsteller!D56)</f>
      </c>
      <c r="F73" s="101">
        <f>IF($Q$20="Nein",IF(OR(Antragsteller!J56="",Antragsteller!J56=0),"",Antragsteller!J56),$Q$21)</f>
      </c>
      <c r="G73"/>
      <c r="I73" s="108"/>
      <c r="J73" s="100"/>
      <c r="K73" s="108">
        <f t="shared" si="2"/>
        <v>0</v>
      </c>
      <c r="L73" s="253">
        <f t="shared" si="3"/>
        <v>0</v>
      </c>
      <c r="M73" s="253">
        <f t="shared" si="4"/>
        <v>0</v>
      </c>
      <c r="N73" s="108">
        <f t="shared" si="5"/>
      </c>
      <c r="O73" s="98">
        <f t="shared" si="6"/>
      </c>
      <c r="P73" s="185">
        <f t="shared" si="7"/>
      </c>
      <c r="Q73" s="182">
        <f t="shared" si="0"/>
      </c>
      <c r="R73" s="179">
        <f t="shared" si="8"/>
        <v>0</v>
      </c>
    </row>
    <row r="74" spans="2:18" ht="15" customHeight="1">
      <c r="B74" s="30">
        <f t="shared" si="9"/>
      </c>
      <c r="C74" s="32">
        <f>IF(OR(Antragsteller!D57="",Antragsteller!D57=0),"",Antragsteller!D57)</f>
      </c>
      <c r="F74" s="101">
        <f>IF($Q$20="Nein",IF(OR(Antragsteller!J57="",Antragsteller!J57=0),"",Antragsteller!J57),$Q$21)</f>
      </c>
      <c r="G74"/>
      <c r="I74" s="108"/>
      <c r="J74" s="100"/>
      <c r="K74" s="108">
        <f t="shared" si="2"/>
        <v>0</v>
      </c>
      <c r="L74" s="253">
        <f t="shared" si="3"/>
        <v>0</v>
      </c>
      <c r="M74" s="253">
        <f t="shared" si="4"/>
        <v>0</v>
      </c>
      <c r="N74" s="108">
        <f t="shared" si="5"/>
      </c>
      <c r="O74" s="98">
        <f t="shared" si="6"/>
      </c>
      <c r="P74" s="185">
        <f t="shared" si="7"/>
      </c>
      <c r="Q74" s="182">
        <f t="shared" si="0"/>
      </c>
      <c r="R74" s="179">
        <f t="shared" si="8"/>
        <v>0</v>
      </c>
    </row>
    <row r="75" spans="2:18" ht="15" customHeight="1">
      <c r="B75" s="30">
        <f t="shared" si="9"/>
      </c>
      <c r="C75" s="32">
        <f>IF(OR(Antragsteller!D58="",Antragsteller!D58=0),"",Antragsteller!D58)</f>
      </c>
      <c r="F75" s="101">
        <f>IF($Q$20="Nein",IF(OR(Antragsteller!J58="",Antragsteller!J58=0),"",Antragsteller!J58),$Q$21)</f>
      </c>
      <c r="G75"/>
      <c r="I75" s="108"/>
      <c r="J75" s="100"/>
      <c r="K75" s="108">
        <f t="shared" si="2"/>
        <v>0</v>
      </c>
      <c r="L75" s="253">
        <f t="shared" si="3"/>
        <v>0</v>
      </c>
      <c r="M75" s="253">
        <f t="shared" si="4"/>
        <v>0</v>
      </c>
      <c r="N75" s="108">
        <f t="shared" si="5"/>
      </c>
      <c r="O75" s="98">
        <f t="shared" si="6"/>
      </c>
      <c r="P75" s="185">
        <f t="shared" si="7"/>
      </c>
      <c r="Q75" s="182">
        <f t="shared" si="0"/>
      </c>
      <c r="R75" s="179">
        <f t="shared" si="8"/>
        <v>0</v>
      </c>
    </row>
    <row r="76" spans="2:18" ht="15" customHeight="1">
      <c r="B76" s="30">
        <f t="shared" si="9"/>
      </c>
      <c r="C76" s="32">
        <f>IF(OR(Antragsteller!D59="",Antragsteller!D59=0),"",Antragsteller!D59)</f>
      </c>
      <c r="F76" s="101">
        <f>IF($Q$20="Nein",IF(OR(Antragsteller!J59="",Antragsteller!J59=0),"",Antragsteller!J59),$Q$21)</f>
      </c>
      <c r="G76"/>
      <c r="I76" s="108"/>
      <c r="J76" s="100"/>
      <c r="K76" s="108">
        <f t="shared" si="2"/>
        <v>0</v>
      </c>
      <c r="L76" s="253">
        <f t="shared" si="3"/>
        <v>0</v>
      </c>
      <c r="M76" s="253">
        <f t="shared" si="4"/>
        <v>0</v>
      </c>
      <c r="N76" s="108">
        <f t="shared" si="5"/>
      </c>
      <c r="O76" s="98">
        <f t="shared" si="6"/>
      </c>
      <c r="P76" s="185">
        <f t="shared" si="7"/>
      </c>
      <c r="Q76" s="182">
        <f t="shared" si="0"/>
      </c>
      <c r="R76" s="179">
        <f t="shared" si="8"/>
        <v>0</v>
      </c>
    </row>
    <row r="77" spans="2:18" ht="15" customHeight="1">
      <c r="B77" s="30">
        <f t="shared" si="9"/>
      </c>
      <c r="C77" s="32">
        <f>IF(OR(Antragsteller!D60="",Antragsteller!D60=0),"",Antragsteller!D60)</f>
      </c>
      <c r="F77" s="101">
        <f>IF($Q$20="Nein",IF(OR(Antragsteller!J60="",Antragsteller!J60=0),"",Antragsteller!J60),$Q$21)</f>
      </c>
      <c r="G77"/>
      <c r="I77" s="108"/>
      <c r="J77" s="100"/>
      <c r="K77" s="108">
        <f t="shared" si="2"/>
        <v>0</v>
      </c>
      <c r="L77" s="253">
        <f t="shared" si="3"/>
        <v>0</v>
      </c>
      <c r="M77" s="253">
        <f t="shared" si="4"/>
        <v>0</v>
      </c>
      <c r="N77" s="108">
        <f t="shared" si="5"/>
      </c>
      <c r="O77" s="98">
        <f t="shared" si="6"/>
      </c>
      <c r="P77" s="185">
        <f t="shared" si="7"/>
      </c>
      <c r="Q77" s="182">
        <f t="shared" si="0"/>
      </c>
      <c r="R77" s="179">
        <f t="shared" si="8"/>
        <v>0</v>
      </c>
    </row>
    <row r="78" spans="2:18" ht="15" customHeight="1">
      <c r="B78" s="30">
        <f t="shared" si="9"/>
      </c>
      <c r="C78" s="32">
        <f>IF(OR(Antragsteller!D61="",Antragsteller!D61=0),"",Antragsteller!D61)</f>
      </c>
      <c r="F78" s="101">
        <f>IF($Q$20="Nein",IF(OR(Antragsteller!J61="",Antragsteller!J61=0),"",Antragsteller!J61),$Q$21)</f>
      </c>
      <c r="G78"/>
      <c r="I78" s="108"/>
      <c r="J78" s="100"/>
      <c r="K78" s="108">
        <f t="shared" si="2"/>
        <v>0</v>
      </c>
      <c r="L78" s="253">
        <f t="shared" si="3"/>
        <v>0</v>
      </c>
      <c r="M78" s="253">
        <f t="shared" si="4"/>
        <v>0</v>
      </c>
      <c r="N78" s="108">
        <f t="shared" si="5"/>
      </c>
      <c r="O78" s="98">
        <f t="shared" si="6"/>
      </c>
      <c r="P78" s="185">
        <f t="shared" si="7"/>
      </c>
      <c r="Q78" s="182">
        <f t="shared" si="0"/>
      </c>
      <c r="R78" s="179">
        <f t="shared" si="8"/>
        <v>0</v>
      </c>
    </row>
    <row r="79" spans="2:18" ht="15" customHeight="1">
      <c r="B79" s="30">
        <f t="shared" si="9"/>
      </c>
      <c r="C79" s="32">
        <f>IF(OR(Antragsteller!D62="",Antragsteller!D62=0),"",Antragsteller!D62)</f>
      </c>
      <c r="F79" s="101">
        <f>IF($Q$20="Nein",IF(OR(Antragsteller!J62="",Antragsteller!J62=0),"",Antragsteller!J62),$Q$21)</f>
      </c>
      <c r="G79"/>
      <c r="I79" s="108"/>
      <c r="J79" s="100"/>
      <c r="K79" s="108">
        <f t="shared" si="2"/>
        <v>0</v>
      </c>
      <c r="L79" s="253">
        <f t="shared" si="3"/>
        <v>0</v>
      </c>
      <c r="M79" s="253">
        <f t="shared" si="4"/>
        <v>0</v>
      </c>
      <c r="N79" s="108">
        <f t="shared" si="5"/>
      </c>
      <c r="O79" s="98">
        <f t="shared" si="6"/>
      </c>
      <c r="P79" s="185">
        <f t="shared" si="7"/>
      </c>
      <c r="Q79" s="182">
        <f t="shared" si="0"/>
      </c>
      <c r="R79" s="179">
        <f t="shared" si="8"/>
        <v>0</v>
      </c>
    </row>
    <row r="80" spans="2:18" ht="15" customHeight="1">
      <c r="B80" s="30">
        <f t="shared" si="9"/>
      </c>
      <c r="C80" s="32">
        <f>IF(OR(Antragsteller!D63="",Antragsteller!D63=0),"",Antragsteller!D63)</f>
      </c>
      <c r="F80" s="101">
        <f>IF($Q$20="Nein",IF(OR(Antragsteller!J63="",Antragsteller!J63=0),"",Antragsteller!J63),$Q$21)</f>
      </c>
      <c r="G80"/>
      <c r="I80" s="108"/>
      <c r="J80" s="100"/>
      <c r="K80" s="108">
        <f t="shared" si="2"/>
        <v>0</v>
      </c>
      <c r="L80" s="253">
        <f t="shared" si="3"/>
        <v>0</v>
      </c>
      <c r="M80" s="253">
        <f t="shared" si="4"/>
        <v>0</v>
      </c>
      <c r="N80" s="108">
        <f t="shared" si="5"/>
      </c>
      <c r="O80" s="98">
        <f t="shared" si="6"/>
      </c>
      <c r="P80" s="185">
        <f t="shared" si="7"/>
      </c>
      <c r="Q80" s="182">
        <f t="shared" si="0"/>
      </c>
      <c r="R80" s="179">
        <f t="shared" si="8"/>
        <v>0</v>
      </c>
    </row>
    <row r="81" spans="2:18" ht="15" customHeight="1">
      <c r="B81" s="30">
        <f t="shared" si="9"/>
      </c>
      <c r="C81" s="32">
        <f>IF(OR(Antragsteller!D64="",Antragsteller!D64=0),"",Antragsteller!D64)</f>
      </c>
      <c r="F81" s="101">
        <f>IF($Q$20="Nein",IF(OR(Antragsteller!J64="",Antragsteller!J64=0),"",Antragsteller!J64),$Q$21)</f>
      </c>
      <c r="G81"/>
      <c r="I81" s="108"/>
      <c r="J81" s="100"/>
      <c r="K81" s="108">
        <f t="shared" si="2"/>
        <v>0</v>
      </c>
      <c r="L81" s="253">
        <f t="shared" si="3"/>
        <v>0</v>
      </c>
      <c r="M81" s="253">
        <f t="shared" si="4"/>
        <v>0</v>
      </c>
      <c r="N81" s="108">
        <f t="shared" si="5"/>
      </c>
      <c r="O81" s="98">
        <f t="shared" si="6"/>
      </c>
      <c r="P81" s="185">
        <f t="shared" si="7"/>
      </c>
      <c r="Q81" s="182">
        <f t="shared" si="0"/>
      </c>
      <c r="R81" s="179">
        <f t="shared" si="8"/>
        <v>0</v>
      </c>
    </row>
    <row r="82" spans="2:18" ht="15" customHeight="1">
      <c r="B82" s="30">
        <f t="shared" si="9"/>
      </c>
      <c r="C82" s="32">
        <f>IF(OR(Antragsteller!D65="",Antragsteller!D65=0),"",Antragsteller!D65)</f>
      </c>
      <c r="F82" s="101">
        <f>IF($Q$20="Nein",IF(OR(Antragsteller!J65="",Antragsteller!J65=0),"",Antragsteller!J65),$Q$21)</f>
      </c>
      <c r="G82"/>
      <c r="I82" s="108"/>
      <c r="J82" s="100"/>
      <c r="K82" s="108">
        <f t="shared" si="2"/>
        <v>0</v>
      </c>
      <c r="L82" s="253">
        <f t="shared" si="3"/>
        <v>0</v>
      </c>
      <c r="M82" s="253">
        <f t="shared" si="4"/>
        <v>0</v>
      </c>
      <c r="N82" s="108">
        <f t="shared" si="5"/>
      </c>
      <c r="O82" s="98">
        <f t="shared" si="6"/>
      </c>
      <c r="P82" s="185">
        <f t="shared" si="7"/>
      </c>
      <c r="Q82" s="182">
        <f t="shared" si="0"/>
      </c>
      <c r="R82" s="179">
        <f t="shared" si="8"/>
        <v>0</v>
      </c>
    </row>
    <row r="83" spans="2:18" ht="15" customHeight="1">
      <c r="B83" s="30">
        <f t="shared" si="9"/>
      </c>
      <c r="C83" s="32">
        <f>IF(OR(Antragsteller!D66="",Antragsteller!D66=0),"",Antragsteller!D66)</f>
      </c>
      <c r="F83" s="101">
        <f>IF($Q$20="Nein",IF(OR(Antragsteller!J66="",Antragsteller!J66=0),"",Antragsteller!J66),$Q$21)</f>
      </c>
      <c r="G83"/>
      <c r="I83" s="108"/>
      <c r="J83" s="100"/>
      <c r="K83" s="108">
        <f t="shared" si="2"/>
        <v>0</v>
      </c>
      <c r="L83" s="253">
        <f t="shared" si="3"/>
        <v>0</v>
      </c>
      <c r="M83" s="253">
        <f t="shared" si="4"/>
        <v>0</v>
      </c>
      <c r="N83" s="108">
        <f t="shared" si="5"/>
      </c>
      <c r="O83" s="98">
        <f t="shared" si="6"/>
      </c>
      <c r="P83" s="185">
        <f t="shared" si="7"/>
      </c>
      <c r="Q83" s="182">
        <f t="shared" si="0"/>
      </c>
      <c r="R83" s="179">
        <f t="shared" si="8"/>
        <v>0</v>
      </c>
    </row>
    <row r="84" spans="2:18" ht="15" customHeight="1">
      <c r="B84" s="30">
        <f t="shared" si="9"/>
      </c>
      <c r="C84" s="32">
        <f>IF(OR(Antragsteller!D67="",Antragsteller!D67=0),"",Antragsteller!D67)</f>
      </c>
      <c r="F84" s="101">
        <f>IF($Q$20="Nein",IF(OR(Antragsteller!J67="",Antragsteller!J67=0),"",Antragsteller!J67),$Q$21)</f>
      </c>
      <c r="G84"/>
      <c r="I84" s="108"/>
      <c r="J84" s="100"/>
      <c r="K84" s="108">
        <f t="shared" si="2"/>
        <v>0</v>
      </c>
      <c r="L84" s="253">
        <f t="shared" si="3"/>
        <v>0</v>
      </c>
      <c r="M84" s="253">
        <f t="shared" si="4"/>
        <v>0</v>
      </c>
      <c r="N84" s="108">
        <f t="shared" si="5"/>
      </c>
      <c r="O84" s="98">
        <f t="shared" si="6"/>
      </c>
      <c r="P84" s="185">
        <f t="shared" si="7"/>
      </c>
      <c r="Q84" s="182">
        <f t="shared" si="0"/>
      </c>
      <c r="R84" s="179">
        <f t="shared" si="8"/>
        <v>0</v>
      </c>
    </row>
    <row r="85" spans="2:18" ht="15" customHeight="1">
      <c r="B85" s="30">
        <f t="shared" si="9"/>
      </c>
      <c r="C85" s="32">
        <f>IF(OR(Antragsteller!D68="",Antragsteller!D68=0),"",Antragsteller!D68)</f>
      </c>
      <c r="F85" s="101">
        <f>IF($Q$20="Nein",IF(OR(Antragsteller!J68="",Antragsteller!J68=0),"",Antragsteller!J68),$Q$21)</f>
      </c>
      <c r="G85"/>
      <c r="I85" s="108"/>
      <c r="J85" s="100"/>
      <c r="K85" s="108">
        <f t="shared" si="2"/>
        <v>0</v>
      </c>
      <c r="L85" s="253">
        <f t="shared" si="3"/>
        <v>0</v>
      </c>
      <c r="M85" s="253">
        <f t="shared" si="4"/>
        <v>0</v>
      </c>
      <c r="N85" s="108">
        <f t="shared" si="5"/>
      </c>
      <c r="O85" s="98">
        <f t="shared" si="6"/>
      </c>
      <c r="P85" s="185">
        <f t="shared" si="7"/>
      </c>
      <c r="Q85" s="182">
        <f t="shared" si="0"/>
      </c>
      <c r="R85" s="179">
        <f t="shared" si="8"/>
        <v>0</v>
      </c>
    </row>
    <row r="86" spans="2:18" ht="15" customHeight="1">
      <c r="B86" s="30">
        <f t="shared" si="9"/>
      </c>
      <c r="C86" s="32">
        <f>IF(OR(Antragsteller!D69="",Antragsteller!D69=0),"",Antragsteller!D69)</f>
      </c>
      <c r="F86" s="101">
        <f>IF($Q$20="Nein",IF(OR(Antragsteller!J69="",Antragsteller!J69=0),"",Antragsteller!J69),$Q$21)</f>
      </c>
      <c r="G86"/>
      <c r="I86" s="108"/>
      <c r="J86" s="100"/>
      <c r="K86" s="108">
        <f t="shared" si="2"/>
        <v>0</v>
      </c>
      <c r="L86" s="253">
        <f t="shared" si="3"/>
        <v>0</v>
      </c>
      <c r="M86" s="253">
        <f t="shared" si="4"/>
        <v>0</v>
      </c>
      <c r="N86" s="108">
        <f t="shared" si="5"/>
      </c>
      <c r="O86" s="98">
        <f t="shared" si="6"/>
      </c>
      <c r="P86" s="185">
        <f t="shared" si="7"/>
      </c>
      <c r="Q86" s="182">
        <f t="shared" si="0"/>
      </c>
      <c r="R86" s="179">
        <f t="shared" si="8"/>
        <v>0</v>
      </c>
    </row>
    <row r="87" spans="2:18" ht="15" customHeight="1">
      <c r="B87" s="30">
        <f t="shared" si="9"/>
      </c>
      <c r="C87" s="32">
        <f>IF(OR(Antragsteller!D70="",Antragsteller!D70=0),"",Antragsteller!D70)</f>
      </c>
      <c r="F87" s="101">
        <f>IF($Q$20="Nein",IF(OR(Antragsteller!J70="",Antragsteller!J70=0),"",Antragsteller!J70),$Q$21)</f>
      </c>
      <c r="G87"/>
      <c r="I87" s="108"/>
      <c r="J87" s="100"/>
      <c r="K87" s="108">
        <f t="shared" si="2"/>
        <v>0</v>
      </c>
      <c r="L87" s="253">
        <f t="shared" si="3"/>
        <v>0</v>
      </c>
      <c r="M87" s="253">
        <f t="shared" si="4"/>
        <v>0</v>
      </c>
      <c r="N87" s="108">
        <f t="shared" si="5"/>
      </c>
      <c r="O87" s="98">
        <f t="shared" si="6"/>
      </c>
      <c r="P87" s="185">
        <f t="shared" si="7"/>
      </c>
      <c r="Q87" s="182">
        <f t="shared" si="0"/>
      </c>
      <c r="R87" s="179">
        <f t="shared" si="8"/>
        <v>0</v>
      </c>
    </row>
    <row r="88" spans="2:18" ht="15" customHeight="1">
      <c r="B88" s="30">
        <f t="shared" si="9"/>
      </c>
      <c r="C88" s="32">
        <f>IF(OR(Antragsteller!D71="",Antragsteller!D71=0),"",Antragsteller!D71)</f>
      </c>
      <c r="F88" s="101">
        <f>IF($Q$20="Nein",IF(OR(Antragsteller!J71="",Antragsteller!J71=0),"",Antragsteller!J71),$Q$21)</f>
      </c>
      <c r="G88"/>
      <c r="I88" s="108"/>
      <c r="J88" s="100"/>
      <c r="K88" s="108">
        <f t="shared" si="2"/>
        <v>0</v>
      </c>
      <c r="L88" s="253">
        <f t="shared" si="3"/>
        <v>0</v>
      </c>
      <c r="M88" s="253">
        <f t="shared" si="4"/>
        <v>0</v>
      </c>
      <c r="N88" s="108">
        <f t="shared" si="5"/>
      </c>
      <c r="O88" s="98">
        <f t="shared" si="6"/>
      </c>
      <c r="P88" s="185">
        <f t="shared" si="7"/>
      </c>
      <c r="Q88" s="182">
        <f t="shared" si="0"/>
      </c>
      <c r="R88" s="179">
        <f t="shared" si="8"/>
        <v>0</v>
      </c>
    </row>
    <row r="89" spans="2:18" ht="15" customHeight="1">
      <c r="B89" s="30">
        <f t="shared" si="9"/>
      </c>
      <c r="C89" s="32">
        <f>IF(OR(Antragsteller!D72="",Antragsteller!D72=0),"",Antragsteller!D72)</f>
      </c>
      <c r="F89" s="101">
        <f>IF($Q$20="Nein",IF(OR(Antragsteller!J72="",Antragsteller!J72=0),"",Antragsteller!J72),$Q$21)</f>
      </c>
      <c r="G89"/>
      <c r="I89" s="108"/>
      <c r="J89" s="100"/>
      <c r="K89" s="108">
        <f t="shared" si="2"/>
        <v>0</v>
      </c>
      <c r="L89" s="253">
        <f t="shared" si="3"/>
        <v>0</v>
      </c>
      <c r="M89" s="253">
        <f t="shared" si="4"/>
        <v>0</v>
      </c>
      <c r="N89" s="108">
        <f t="shared" si="5"/>
      </c>
      <c r="O89" s="98">
        <f t="shared" si="6"/>
      </c>
      <c r="P89" s="185">
        <f t="shared" si="7"/>
      </c>
      <c r="Q89" s="182">
        <f t="shared" si="0"/>
      </c>
      <c r="R89" s="179">
        <f t="shared" si="8"/>
        <v>0</v>
      </c>
    </row>
    <row r="90" spans="2:18" ht="15" customHeight="1">
      <c r="B90" s="30">
        <f t="shared" si="9"/>
      </c>
      <c r="C90" s="32">
        <f>IF(OR(Antragsteller!D73="",Antragsteller!D73=0),"",Antragsteller!D73)</f>
      </c>
      <c r="F90" s="101">
        <f>IF($Q$20="Nein",IF(OR(Antragsteller!J73="",Antragsteller!J73=0),"",Antragsteller!J73),$Q$21)</f>
      </c>
      <c r="G90"/>
      <c r="I90" s="108"/>
      <c r="J90" s="100"/>
      <c r="K90" s="108">
        <f t="shared" si="2"/>
        <v>0</v>
      </c>
      <c r="L90" s="253">
        <f t="shared" si="3"/>
        <v>0</v>
      </c>
      <c r="M90" s="253">
        <f t="shared" si="4"/>
        <v>0</v>
      </c>
      <c r="N90" s="108">
        <f t="shared" si="5"/>
      </c>
      <c r="O90" s="98">
        <f t="shared" si="6"/>
      </c>
      <c r="P90" s="185">
        <f t="shared" si="7"/>
      </c>
      <c r="Q90" s="182">
        <f t="shared" si="0"/>
      </c>
      <c r="R90" s="179">
        <f t="shared" si="8"/>
        <v>0</v>
      </c>
    </row>
    <row r="91" spans="2:18" ht="15" customHeight="1">
      <c r="B91" s="30">
        <f t="shared" si="9"/>
      </c>
      <c r="C91" s="32">
        <f>IF(OR(Antragsteller!D74="",Antragsteller!D74=0),"",Antragsteller!D74)</f>
      </c>
      <c r="F91" s="101">
        <f>IF($Q$20="Nein",IF(OR(Antragsteller!J74="",Antragsteller!J74=0),"",Antragsteller!J74),$Q$21)</f>
      </c>
      <c r="G91"/>
      <c r="I91" s="108"/>
      <c r="J91" s="100"/>
      <c r="K91" s="108">
        <f t="shared" si="2"/>
        <v>0</v>
      </c>
      <c r="L91" s="253">
        <f t="shared" si="3"/>
        <v>0</v>
      </c>
      <c r="M91" s="253">
        <f t="shared" si="4"/>
        <v>0</v>
      </c>
      <c r="N91" s="108">
        <f t="shared" si="5"/>
      </c>
      <c r="O91" s="98">
        <f t="shared" si="6"/>
      </c>
      <c r="P91" s="185">
        <f t="shared" si="7"/>
      </c>
      <c r="Q91" s="182">
        <f t="shared" si="0"/>
      </c>
      <c r="R91" s="179">
        <f t="shared" si="8"/>
        <v>0</v>
      </c>
    </row>
    <row r="92" spans="2:18" ht="15" customHeight="1">
      <c r="B92" s="30">
        <f t="shared" si="9"/>
      </c>
      <c r="C92" s="32">
        <f>IF(OR(Antragsteller!D75="",Antragsteller!D75=0),"",Antragsteller!D75)</f>
      </c>
      <c r="F92" s="101">
        <f>IF($Q$20="Nein",IF(OR(Antragsteller!J75="",Antragsteller!J75=0),"",Antragsteller!J75),$Q$21)</f>
      </c>
      <c r="G92"/>
      <c r="I92" s="108"/>
      <c r="J92" s="100"/>
      <c r="K92" s="108">
        <f t="shared" si="2"/>
        <v>0</v>
      </c>
      <c r="L92" s="253">
        <f t="shared" si="3"/>
        <v>0</v>
      </c>
      <c r="M92" s="253">
        <f t="shared" si="4"/>
        <v>0</v>
      </c>
      <c r="N92" s="108">
        <f t="shared" si="5"/>
      </c>
      <c r="O92" s="98">
        <f t="shared" si="6"/>
      </c>
      <c r="P92" s="185">
        <f t="shared" si="7"/>
      </c>
      <c r="Q92" s="182">
        <f t="shared" si="0"/>
      </c>
      <c r="R92" s="179">
        <f t="shared" si="8"/>
        <v>0</v>
      </c>
    </row>
    <row r="93" spans="2:18" ht="15" customHeight="1">
      <c r="B93" s="30">
        <f t="shared" si="9"/>
      </c>
      <c r="C93" s="32">
        <f>IF(OR(Antragsteller!D76="",Antragsteller!D76=0),"",Antragsteller!D76)</f>
      </c>
      <c r="F93" s="101">
        <f>IF($Q$20="Nein",IF(OR(Antragsteller!J76="",Antragsteller!J76=0),"",Antragsteller!J76),$Q$21)</f>
      </c>
      <c r="G93"/>
      <c r="I93" s="108"/>
      <c r="J93" s="100"/>
      <c r="K93" s="108">
        <f t="shared" si="2"/>
        <v>0</v>
      </c>
      <c r="L93" s="253">
        <f t="shared" si="3"/>
        <v>0</v>
      </c>
      <c r="M93" s="253">
        <f t="shared" si="4"/>
        <v>0</v>
      </c>
      <c r="N93" s="108">
        <f t="shared" si="5"/>
      </c>
      <c r="O93" s="98">
        <f t="shared" si="6"/>
      </c>
      <c r="P93" s="185">
        <f t="shared" si="7"/>
      </c>
      <c r="Q93" s="182">
        <f t="shared" si="0"/>
      </c>
      <c r="R93" s="179">
        <f t="shared" si="8"/>
        <v>0</v>
      </c>
    </row>
    <row r="94" spans="2:18" ht="15" customHeight="1">
      <c r="B94" s="30">
        <f t="shared" si="9"/>
      </c>
      <c r="C94" s="32">
        <f>IF(OR(Antragsteller!D77="",Antragsteller!D77=0),"",Antragsteller!D77)</f>
      </c>
      <c r="F94" s="101">
        <f>IF($Q$20="Nein",IF(OR(Antragsteller!J77="",Antragsteller!J77=0),"",Antragsteller!J77),$Q$21)</f>
      </c>
      <c r="G94"/>
      <c r="I94" s="108"/>
      <c r="J94" s="100"/>
      <c r="K94" s="108">
        <f t="shared" si="2"/>
        <v>0</v>
      </c>
      <c r="L94" s="253">
        <f t="shared" si="3"/>
        <v>0</v>
      </c>
      <c r="M94" s="253">
        <f t="shared" si="4"/>
        <v>0</v>
      </c>
      <c r="N94" s="108">
        <f t="shared" si="5"/>
      </c>
      <c r="O94" s="98">
        <f t="shared" si="6"/>
      </c>
      <c r="P94" s="185">
        <f t="shared" si="7"/>
      </c>
      <c r="Q94" s="182">
        <f t="shared" si="0"/>
      </c>
      <c r="R94" s="179">
        <f t="shared" si="8"/>
        <v>0</v>
      </c>
    </row>
    <row r="95" spans="2:18" ht="15" customHeight="1">
      <c r="B95" s="30">
        <f t="shared" si="9"/>
      </c>
      <c r="C95" s="32">
        <f>IF(OR(Antragsteller!D78="",Antragsteller!D78=0),"",Antragsteller!D78)</f>
      </c>
      <c r="F95" s="101">
        <f>IF($Q$20="Nein",IF(OR(Antragsteller!J78="",Antragsteller!J78=0),"",Antragsteller!J78),$Q$21)</f>
      </c>
      <c r="G95"/>
      <c r="I95" s="108"/>
      <c r="J95" s="100"/>
      <c r="K95" s="108">
        <f t="shared" si="2"/>
        <v>0</v>
      </c>
      <c r="L95" s="253">
        <f t="shared" si="3"/>
        <v>0</v>
      </c>
      <c r="M95" s="253">
        <f t="shared" si="4"/>
        <v>0</v>
      </c>
      <c r="N95" s="108">
        <f t="shared" si="5"/>
      </c>
      <c r="O95" s="98">
        <f t="shared" si="6"/>
      </c>
      <c r="P95" s="185">
        <f t="shared" si="7"/>
      </c>
      <c r="Q95" s="182">
        <f t="shared" si="0"/>
      </c>
      <c r="R95" s="179">
        <f t="shared" si="8"/>
        <v>0</v>
      </c>
    </row>
    <row r="96" spans="2:18" ht="15" customHeight="1">
      <c r="B96" s="30">
        <f t="shared" si="9"/>
      </c>
      <c r="C96" s="32">
        <f>IF(OR(Antragsteller!D79="",Antragsteller!D79=0),"",Antragsteller!D79)</f>
      </c>
      <c r="F96" s="101">
        <f>IF($Q$20="Nein",IF(OR(Antragsteller!J79="",Antragsteller!J79=0),"",Antragsteller!J79),$Q$21)</f>
      </c>
      <c r="G96"/>
      <c r="I96" s="108"/>
      <c r="J96" s="100"/>
      <c r="K96" s="108">
        <f t="shared" si="2"/>
        <v>0</v>
      </c>
      <c r="L96" s="253">
        <f t="shared" si="3"/>
        <v>0</v>
      </c>
      <c r="M96" s="253">
        <f t="shared" si="4"/>
        <v>0</v>
      </c>
      <c r="N96" s="108">
        <f t="shared" si="5"/>
      </c>
      <c r="O96" s="98">
        <f t="shared" si="6"/>
      </c>
      <c r="P96" s="185">
        <f t="shared" si="7"/>
      </c>
      <c r="Q96" s="182">
        <f t="shared" si="0"/>
      </c>
      <c r="R96" s="179">
        <f t="shared" si="8"/>
        <v>0</v>
      </c>
    </row>
    <row r="97" spans="2:18" ht="15" customHeight="1">
      <c r="B97" s="30">
        <f t="shared" si="9"/>
      </c>
      <c r="C97" s="32">
        <f>IF(OR(Antragsteller!D80="",Antragsteller!D80=0),"",Antragsteller!D80)</f>
      </c>
      <c r="F97" s="101">
        <f>IF($Q$20="Nein",IF(OR(Antragsteller!J80="",Antragsteller!J80=0),"",Antragsteller!J80),$Q$21)</f>
      </c>
      <c r="G97"/>
      <c r="I97" s="108"/>
      <c r="J97" s="100"/>
      <c r="K97" s="108">
        <f t="shared" si="2"/>
        <v>0</v>
      </c>
      <c r="L97" s="253">
        <f t="shared" si="3"/>
        <v>0</v>
      </c>
      <c r="M97" s="253">
        <f t="shared" si="4"/>
        <v>0</v>
      </c>
      <c r="N97" s="108">
        <f t="shared" si="5"/>
      </c>
      <c r="O97" s="98">
        <f t="shared" si="6"/>
      </c>
      <c r="P97" s="185">
        <f t="shared" si="7"/>
      </c>
      <c r="Q97" s="182">
        <f t="shared" si="0"/>
      </c>
      <c r="R97" s="179">
        <f t="shared" si="8"/>
        <v>0</v>
      </c>
    </row>
    <row r="98" spans="2:18" ht="15" customHeight="1">
      <c r="B98" s="30">
        <f t="shared" si="9"/>
      </c>
      <c r="C98" s="32">
        <f>IF(OR(Antragsteller!D81="",Antragsteller!D81=0),"",Antragsteller!D81)</f>
      </c>
      <c r="F98" s="101">
        <f>IF($Q$20="Nein",IF(OR(Antragsteller!J81="",Antragsteller!J81=0),"",Antragsteller!J81),$Q$21)</f>
      </c>
      <c r="G98"/>
      <c r="I98" s="108"/>
      <c r="J98" s="100"/>
      <c r="K98" s="108">
        <f t="shared" si="2"/>
        <v>0</v>
      </c>
      <c r="L98" s="253">
        <f t="shared" si="3"/>
        <v>0</v>
      </c>
      <c r="M98" s="253">
        <f t="shared" si="4"/>
        <v>0</v>
      </c>
      <c r="N98" s="108">
        <f t="shared" si="5"/>
      </c>
      <c r="O98" s="98">
        <f t="shared" si="6"/>
      </c>
      <c r="P98" s="185">
        <f t="shared" si="7"/>
      </c>
      <c r="Q98" s="182">
        <f t="shared" si="0"/>
      </c>
      <c r="R98" s="179">
        <f t="shared" si="8"/>
        <v>0</v>
      </c>
    </row>
    <row r="99" spans="2:18" ht="15" customHeight="1">
      <c r="B99" s="30">
        <f t="shared" si="9"/>
      </c>
      <c r="C99" s="32">
        <f>IF(OR(Antragsteller!D82="",Antragsteller!D82=0),"",Antragsteller!D82)</f>
      </c>
      <c r="F99" s="101">
        <f>IF($Q$20="Nein",IF(OR(Antragsteller!J82="",Antragsteller!J82=0),"",Antragsteller!J82),$Q$21)</f>
      </c>
      <c r="G99"/>
      <c r="I99" s="108"/>
      <c r="J99" s="100"/>
      <c r="K99" s="108">
        <f t="shared" si="2"/>
        <v>0</v>
      </c>
      <c r="L99" s="253">
        <f t="shared" si="3"/>
        <v>0</v>
      </c>
      <c r="M99" s="253">
        <f t="shared" si="4"/>
        <v>0</v>
      </c>
      <c r="N99" s="108">
        <f t="shared" si="5"/>
      </c>
      <c r="O99" s="98">
        <f t="shared" si="6"/>
      </c>
      <c r="P99" s="185">
        <f t="shared" si="7"/>
      </c>
      <c r="Q99" s="182">
        <f t="shared" si="0"/>
      </c>
      <c r="R99" s="179">
        <f t="shared" si="8"/>
        <v>0</v>
      </c>
    </row>
    <row r="100" spans="2:18" ht="15" customHeight="1">
      <c r="B100" s="30">
        <f t="shared" si="9"/>
      </c>
      <c r="C100" s="32">
        <f>IF(OR(Antragsteller!D83="",Antragsteller!D83=0),"",Antragsteller!D83)</f>
      </c>
      <c r="F100" s="101">
        <f>IF($Q$20="Nein",IF(OR(Antragsteller!J83="",Antragsteller!J83=0),"",Antragsteller!J83),$Q$21)</f>
      </c>
      <c r="G100"/>
      <c r="I100" s="108"/>
      <c r="J100" s="100"/>
      <c r="K100" s="108">
        <f t="shared" si="2"/>
        <v>0</v>
      </c>
      <c r="L100" s="253">
        <f t="shared" si="3"/>
        <v>0</v>
      </c>
      <c r="M100" s="253">
        <f t="shared" si="4"/>
        <v>0</v>
      </c>
      <c r="N100" s="108">
        <f t="shared" si="5"/>
      </c>
      <c r="O100" s="98">
        <f t="shared" si="6"/>
      </c>
      <c r="P100" s="185">
        <f t="shared" si="7"/>
      </c>
      <c r="Q100" s="182">
        <f t="shared" si="0"/>
      </c>
      <c r="R100" s="179">
        <f t="shared" si="8"/>
        <v>0</v>
      </c>
    </row>
    <row r="101" spans="2:18" ht="15" customHeight="1">
      <c r="B101" s="30">
        <f t="shared" si="9"/>
      </c>
      <c r="C101" s="32">
        <f>IF(OR(Antragsteller!D84="",Antragsteller!D84=0),"",Antragsteller!D84)</f>
      </c>
      <c r="F101" s="101">
        <f>IF($Q$20="Nein",IF(OR(Antragsteller!J84="",Antragsteller!J84=0),"",Antragsteller!J84),$Q$21)</f>
      </c>
      <c r="G101"/>
      <c r="I101" s="108"/>
      <c r="J101" s="100"/>
      <c r="K101" s="108">
        <f t="shared" si="2"/>
        <v>0</v>
      </c>
      <c r="L101" s="253">
        <f t="shared" si="3"/>
        <v>0</v>
      </c>
      <c r="M101" s="253">
        <f t="shared" si="4"/>
        <v>0</v>
      </c>
      <c r="N101" s="108">
        <f t="shared" si="5"/>
      </c>
      <c r="O101" s="98">
        <f t="shared" si="6"/>
      </c>
      <c r="P101" s="185">
        <f t="shared" si="7"/>
      </c>
      <c r="Q101" s="182">
        <f t="shared" si="0"/>
      </c>
      <c r="R101" s="179">
        <f t="shared" si="8"/>
        <v>0</v>
      </c>
    </row>
    <row r="102" spans="2:18" ht="15" customHeight="1">
      <c r="B102" s="30">
        <f t="shared" si="9"/>
      </c>
      <c r="C102" s="32">
        <f>IF(OR(Antragsteller!D85="",Antragsteller!D85=0),"",Antragsteller!D85)</f>
      </c>
      <c r="F102" s="101">
        <f>IF($Q$20="Nein",IF(OR(Antragsteller!J85="",Antragsteller!J85=0),"",Antragsteller!J85),$Q$21)</f>
      </c>
      <c r="G102"/>
      <c r="I102" s="108"/>
      <c r="J102" s="100"/>
      <c r="K102" s="108">
        <f t="shared" si="2"/>
        <v>0</v>
      </c>
      <c r="L102" s="253">
        <f t="shared" si="3"/>
        <v>0</v>
      </c>
      <c r="M102" s="253">
        <f t="shared" si="4"/>
        <v>0</v>
      </c>
      <c r="N102" s="108">
        <f t="shared" si="5"/>
      </c>
      <c r="O102" s="98">
        <f t="shared" si="6"/>
      </c>
      <c r="P102" s="185">
        <f t="shared" si="7"/>
      </c>
      <c r="Q102" s="182">
        <f t="shared" si="0"/>
      </c>
      <c r="R102" s="179">
        <f t="shared" si="8"/>
        <v>0</v>
      </c>
    </row>
    <row r="103" spans="2:18" ht="15" customHeight="1">
      <c r="B103" s="30">
        <f t="shared" si="9"/>
      </c>
      <c r="C103" s="32">
        <f>IF(OR(Antragsteller!D86="",Antragsteller!D86=0),"",Antragsteller!D86)</f>
      </c>
      <c r="F103" s="101">
        <f>IF($Q$20="Nein",IF(OR(Antragsteller!J86="",Antragsteller!J86=0),"",Antragsteller!J86),$Q$21)</f>
      </c>
      <c r="G103"/>
      <c r="I103" s="108"/>
      <c r="J103" s="100"/>
      <c r="K103" s="108">
        <f t="shared" si="2"/>
        <v>0</v>
      </c>
      <c r="L103" s="253">
        <f t="shared" si="3"/>
        <v>0</v>
      </c>
      <c r="M103" s="253">
        <f t="shared" si="4"/>
        <v>0</v>
      </c>
      <c r="N103" s="108">
        <f t="shared" si="5"/>
      </c>
      <c r="O103" s="98">
        <f t="shared" si="6"/>
      </c>
      <c r="P103" s="185">
        <f t="shared" si="7"/>
      </c>
      <c r="Q103" s="182">
        <f t="shared" si="0"/>
      </c>
      <c r="R103" s="179">
        <f t="shared" si="8"/>
        <v>0</v>
      </c>
    </row>
    <row r="104" spans="2:18" ht="15" customHeight="1">
      <c r="B104" s="30">
        <f t="shared" si="9"/>
      </c>
      <c r="C104" s="32">
        <f>IF(OR(Antragsteller!D87="",Antragsteller!D87=0),"",Antragsteller!D87)</f>
      </c>
      <c r="F104" s="101">
        <f>IF($Q$20="Nein",IF(OR(Antragsteller!J87="",Antragsteller!J87=0),"",Antragsteller!J87),$Q$21)</f>
      </c>
      <c r="G104"/>
      <c r="I104" s="108"/>
      <c r="J104" s="100"/>
      <c r="K104" s="108">
        <f t="shared" si="2"/>
        <v>0</v>
      </c>
      <c r="L104" s="253">
        <f t="shared" si="3"/>
        <v>0</v>
      </c>
      <c r="M104" s="253">
        <f t="shared" si="4"/>
        <v>0</v>
      </c>
      <c r="N104" s="108">
        <f t="shared" si="5"/>
      </c>
      <c r="O104" s="98">
        <f t="shared" si="6"/>
      </c>
      <c r="P104" s="185">
        <f t="shared" si="7"/>
      </c>
      <c r="Q104" s="182">
        <f t="shared" si="0"/>
      </c>
      <c r="R104" s="179">
        <f t="shared" si="8"/>
        <v>0</v>
      </c>
    </row>
    <row r="105" spans="2:18" ht="15" customHeight="1">
      <c r="B105" s="30">
        <f t="shared" si="9"/>
      </c>
      <c r="C105" s="32">
        <f>IF(OR(Antragsteller!D88="",Antragsteller!D88=0),"",Antragsteller!D88)</f>
      </c>
      <c r="F105" s="101">
        <f>IF($Q$20="Nein",IF(OR(Antragsteller!J88="",Antragsteller!J88=0),"",Antragsteller!J88),$Q$21)</f>
      </c>
      <c r="G105"/>
      <c r="I105" s="108"/>
      <c r="J105" s="100"/>
      <c r="K105" s="108">
        <f t="shared" si="2"/>
        <v>0</v>
      </c>
      <c r="L105" s="253">
        <f t="shared" si="3"/>
        <v>0</v>
      </c>
      <c r="M105" s="253">
        <f t="shared" si="4"/>
        <v>0</v>
      </c>
      <c r="N105" s="108">
        <f t="shared" si="5"/>
      </c>
      <c r="O105" s="98">
        <f t="shared" si="6"/>
      </c>
      <c r="P105" s="185">
        <f t="shared" si="7"/>
      </c>
      <c r="Q105" s="182">
        <f t="shared" si="0"/>
      </c>
      <c r="R105" s="179">
        <f t="shared" si="8"/>
        <v>0</v>
      </c>
    </row>
    <row r="106" spans="2:18" ht="15" customHeight="1">
      <c r="B106" s="30">
        <f t="shared" si="9"/>
      </c>
      <c r="C106" s="32">
        <f>IF(OR(Antragsteller!D89="",Antragsteller!D89=0),"",Antragsteller!D89)</f>
      </c>
      <c r="F106" s="101">
        <f>IF($Q$20="Nein",IF(OR(Antragsteller!J89="",Antragsteller!J89=0),"",Antragsteller!J89),$Q$21)</f>
      </c>
      <c r="G106"/>
      <c r="I106" s="108"/>
      <c r="J106" s="100"/>
      <c r="K106" s="108">
        <f t="shared" si="2"/>
        <v>0</v>
      </c>
      <c r="L106" s="253">
        <f t="shared" si="3"/>
        <v>0</v>
      </c>
      <c r="M106" s="253">
        <f t="shared" si="4"/>
        <v>0</v>
      </c>
      <c r="N106" s="108">
        <f t="shared" si="5"/>
      </c>
      <c r="O106" s="98">
        <f t="shared" si="6"/>
      </c>
      <c r="P106" s="185">
        <f t="shared" si="7"/>
      </c>
      <c r="Q106" s="182">
        <f t="shared" si="0"/>
      </c>
      <c r="R106" s="179">
        <f t="shared" si="8"/>
        <v>0</v>
      </c>
    </row>
    <row r="107" spans="2:18" ht="15" customHeight="1">
      <c r="B107" s="30">
        <f t="shared" si="9"/>
      </c>
      <c r="C107" s="32">
        <f>IF(OR(Antragsteller!D90="",Antragsteller!D90=0),"",Antragsteller!D90)</f>
      </c>
      <c r="F107" s="101">
        <f>IF($Q$20="Nein",IF(OR(Antragsteller!J90="",Antragsteller!J90=0),"",Antragsteller!J90),$Q$21)</f>
      </c>
      <c r="G107"/>
      <c r="I107" s="108"/>
      <c r="J107" s="100"/>
      <c r="K107" s="108">
        <f t="shared" si="2"/>
        <v>0</v>
      </c>
      <c r="L107" s="253">
        <f t="shared" si="3"/>
        <v>0</v>
      </c>
      <c r="M107" s="253">
        <f t="shared" si="4"/>
        <v>0</v>
      </c>
      <c r="N107" s="108">
        <f t="shared" si="5"/>
      </c>
      <c r="O107" s="98">
        <f t="shared" si="6"/>
      </c>
      <c r="P107" s="185">
        <f t="shared" si="7"/>
      </c>
      <c r="Q107" s="182">
        <f t="shared" si="0"/>
      </c>
      <c r="R107" s="179">
        <f t="shared" si="8"/>
        <v>0</v>
      </c>
    </row>
    <row r="108" spans="2:18" ht="15" customHeight="1">
      <c r="B108" s="30">
        <f t="shared" si="9"/>
      </c>
      <c r="C108" s="32">
        <f>IF(OR(Antragsteller!D91="",Antragsteller!D91=0),"",Antragsteller!D91)</f>
      </c>
      <c r="F108" s="101">
        <f>IF($Q$20="Nein",IF(OR(Antragsteller!J91="",Antragsteller!J91=0),"",Antragsteller!J91),$Q$21)</f>
      </c>
      <c r="G108"/>
      <c r="I108" s="108"/>
      <c r="J108" s="100"/>
      <c r="K108" s="108">
        <f t="shared" si="2"/>
        <v>0</v>
      </c>
      <c r="L108" s="253">
        <f t="shared" si="3"/>
        <v>0</v>
      </c>
      <c r="M108" s="253">
        <f t="shared" si="4"/>
        <v>0</v>
      </c>
      <c r="N108" s="108">
        <f t="shared" si="5"/>
      </c>
      <c r="O108" s="98">
        <f t="shared" si="6"/>
      </c>
      <c r="P108" s="185">
        <f t="shared" si="7"/>
      </c>
      <c r="Q108" s="182">
        <f t="shared" si="0"/>
      </c>
      <c r="R108" s="179">
        <f t="shared" si="8"/>
        <v>0</v>
      </c>
    </row>
    <row r="109" spans="2:18" ht="15" customHeight="1">
      <c r="B109" s="30">
        <f t="shared" si="9"/>
      </c>
      <c r="C109" s="32">
        <f>IF(OR(Antragsteller!D92="",Antragsteller!D92=0),"",Antragsteller!D92)</f>
      </c>
      <c r="F109" s="101">
        <f>IF($Q$20="Nein",IF(OR(Antragsteller!J92="",Antragsteller!J92=0),"",Antragsteller!J92),$Q$21)</f>
      </c>
      <c r="G109"/>
      <c r="I109" s="108"/>
      <c r="J109" s="100"/>
      <c r="K109" s="108">
        <f t="shared" si="2"/>
        <v>0</v>
      </c>
      <c r="L109" s="253">
        <f t="shared" si="3"/>
        <v>0</v>
      </c>
      <c r="M109" s="253">
        <f t="shared" si="4"/>
        <v>0</v>
      </c>
      <c r="N109" s="108">
        <f t="shared" si="5"/>
      </c>
      <c r="O109" s="98">
        <f t="shared" si="6"/>
      </c>
      <c r="P109" s="185">
        <f t="shared" si="7"/>
      </c>
      <c r="Q109" s="182">
        <f t="shared" si="0"/>
      </c>
      <c r="R109" s="179">
        <f t="shared" si="8"/>
        <v>0</v>
      </c>
    </row>
    <row r="110" spans="2:18" ht="15" customHeight="1">
      <c r="B110" s="30">
        <f t="shared" si="9"/>
      </c>
      <c r="C110" s="32">
        <f>IF(OR(Antragsteller!D93="",Antragsteller!D93=0),"",Antragsteller!D93)</f>
      </c>
      <c r="F110" s="101">
        <f>IF($Q$20="Nein",IF(OR(Antragsteller!J93="",Antragsteller!J93=0),"",Antragsteller!J93),$Q$21)</f>
      </c>
      <c r="G110"/>
      <c r="I110" s="108"/>
      <c r="J110" s="100"/>
      <c r="K110" s="108">
        <f t="shared" si="2"/>
        <v>0</v>
      </c>
      <c r="L110" s="253">
        <f t="shared" si="3"/>
        <v>0</v>
      </c>
      <c r="M110" s="253">
        <f t="shared" si="4"/>
        <v>0</v>
      </c>
      <c r="N110" s="108">
        <f t="shared" si="5"/>
      </c>
      <c r="O110" s="98">
        <f t="shared" si="6"/>
      </c>
      <c r="P110" s="185">
        <f t="shared" si="7"/>
      </c>
      <c r="Q110" s="182">
        <f t="shared" si="0"/>
      </c>
      <c r="R110" s="179">
        <f t="shared" si="8"/>
        <v>0</v>
      </c>
    </row>
    <row r="111" spans="2:18" ht="15" customHeight="1">
      <c r="B111" s="30">
        <f t="shared" si="9"/>
      </c>
      <c r="C111" s="32">
        <f>IF(OR(Antragsteller!D94="",Antragsteller!D94=0),"",Antragsteller!D94)</f>
      </c>
      <c r="F111" s="101">
        <f>IF($Q$20="Nein",IF(OR(Antragsteller!J94="",Antragsteller!J94=0),"",Antragsteller!J94),$Q$21)</f>
      </c>
      <c r="G111"/>
      <c r="I111" s="108"/>
      <c r="J111" s="100"/>
      <c r="K111" s="108">
        <f t="shared" si="2"/>
        <v>0</v>
      </c>
      <c r="L111" s="253">
        <f t="shared" si="3"/>
        <v>0</v>
      </c>
      <c r="M111" s="253">
        <f t="shared" si="4"/>
        <v>0</v>
      </c>
      <c r="N111" s="108">
        <f t="shared" si="5"/>
      </c>
      <c r="O111" s="98">
        <f t="shared" si="6"/>
      </c>
      <c r="P111" s="185">
        <f t="shared" si="7"/>
      </c>
      <c r="Q111" s="182">
        <f aca="true" t="shared" si="10" ref="Q111:Q174">IF(AND(B111&lt;&gt;"",$F$21&lt;&gt;""),MIN(K111*$F$22,$Q$28/KorrekturTeilnehmerzahl),"")</f>
      </c>
      <c r="R111" s="179">
        <f t="shared" si="8"/>
        <v>0</v>
      </c>
    </row>
    <row r="112" spans="2:18" ht="15" customHeight="1">
      <c r="B112" s="30">
        <f t="shared" si="9"/>
      </c>
      <c r="C112" s="32">
        <f>IF(OR(Antragsteller!D95="",Antragsteller!D95=0),"",Antragsteller!D95)</f>
      </c>
      <c r="F112" s="101">
        <f>IF($Q$20="Nein",IF(OR(Antragsteller!J95="",Antragsteller!J95=0),"",Antragsteller!J95),$Q$21)</f>
      </c>
      <c r="G112"/>
      <c r="I112" s="108"/>
      <c r="J112" s="100"/>
      <c r="K112" s="108">
        <f aca="true" t="shared" si="11" ref="K112:K175">IF(B112&lt;&gt;"",IF(AND($Q$20="Nein",I112&lt;&gt;""),I112,IF(F112&lt;&gt;"",F112,0)),0)</f>
        <v>0</v>
      </c>
      <c r="L112" s="253">
        <f aca="true" t="shared" si="12" ref="L112:L175">IF(ISERROR(IF(($Q112/($Q$28/$Q$19))&gt;=0.8,($Q$16*0.9),(($Q$16+$Q112)*0.5))),0,IF(($Q112/($Q$28/$Q$19))&gt;=0.8,(($Q$28/$Q$19)*0.9),((($Q$28/$Q$19)+$Q112)*0.5)))</f>
        <v>0</v>
      </c>
      <c r="M112" s="253">
        <f aca="true" t="shared" si="13" ref="M112:M175">$Q$16-L112</f>
        <v>0</v>
      </c>
      <c r="N112" s="108">
        <f aca="true" t="shared" si="14" ref="N112:N175">IF(AND(B112&lt;&gt;"",C112&lt;&gt;""),ROUND(Q112/($Q$16+Q112)*100,2),"")</f>
      </c>
      <c r="O112" s="98">
        <f aca="true" t="shared" si="15" ref="O112:O175">IF(AND(B112&lt;&gt;"",C112&lt;&gt;""),TEXT(M112/$Q$16*100,"0,00")&amp;" / "&amp;ROUND(M112/($Q$16+Q112)*100,2),"")</f>
      </c>
      <c r="P112" s="185">
        <f aca="true" t="shared" si="16" ref="P112:P175">IF(AND(B112&lt;&gt;"",C112&lt;&gt;""),ROUND(IF((Q112/$Q$16)&gt;=0.8,($Q$16*0.9),(($Q$16+Q112)*0.5))/($Q$16+Q112)*100,2),"")</f>
      </c>
      <c r="Q112" s="182">
        <f t="shared" si="10"/>
      </c>
      <c r="R112" s="179">
        <f aca="true" t="shared" si="17" ref="R112:R175">IF(AND($B112&lt;&gt;"",$C112&lt;&gt;""),IF(AND($Q$20="Ja",$Q$21&lt;&gt;"",$Q$21&lt;&gt;0,$Q$21&lt;=$F$14),"ok",IF(AND($Q$20="Nein",OR($I112&lt;&gt;"",$F112&lt;&gt;"")),"ok","")),)</f>
        <v>0</v>
      </c>
    </row>
    <row r="113" spans="2:18" ht="15" customHeight="1">
      <c r="B113" s="30">
        <f t="shared" si="9"/>
      </c>
      <c r="C113" s="32">
        <f>IF(OR(Antragsteller!D96="",Antragsteller!D96=0),"",Antragsteller!D96)</f>
      </c>
      <c r="F113" s="101">
        <f>IF($Q$20="Nein",IF(OR(Antragsteller!J96="",Antragsteller!J96=0),"",Antragsteller!J96),$Q$21)</f>
      </c>
      <c r="G113"/>
      <c r="I113" s="108"/>
      <c r="J113" s="100"/>
      <c r="K113" s="108">
        <f t="shared" si="11"/>
        <v>0</v>
      </c>
      <c r="L113" s="253">
        <f t="shared" si="12"/>
        <v>0</v>
      </c>
      <c r="M113" s="253">
        <f t="shared" si="13"/>
        <v>0</v>
      </c>
      <c r="N113" s="108">
        <f t="shared" si="14"/>
      </c>
      <c r="O113" s="98">
        <f t="shared" si="15"/>
      </c>
      <c r="P113" s="185">
        <f t="shared" si="16"/>
      </c>
      <c r="Q113" s="182">
        <f t="shared" si="10"/>
      </c>
      <c r="R113" s="179">
        <f t="shared" si="17"/>
        <v>0</v>
      </c>
    </row>
    <row r="114" spans="2:18" ht="15" customHeight="1">
      <c r="B114" s="30">
        <f t="shared" si="9"/>
      </c>
      <c r="C114" s="32">
        <f>IF(OR(Antragsteller!D97="",Antragsteller!D97=0),"",Antragsteller!D97)</f>
      </c>
      <c r="F114" s="101">
        <f>IF($Q$20="Nein",IF(OR(Antragsteller!J97="",Antragsteller!J97=0),"",Antragsteller!J97),$Q$21)</f>
      </c>
      <c r="G114"/>
      <c r="I114" s="108"/>
      <c r="J114" s="100"/>
      <c r="K114" s="108">
        <f t="shared" si="11"/>
        <v>0</v>
      </c>
      <c r="L114" s="253">
        <f t="shared" si="12"/>
        <v>0</v>
      </c>
      <c r="M114" s="253">
        <f t="shared" si="13"/>
        <v>0</v>
      </c>
      <c r="N114" s="108">
        <f t="shared" si="14"/>
      </c>
      <c r="O114" s="98">
        <f t="shared" si="15"/>
      </c>
      <c r="P114" s="185">
        <f t="shared" si="16"/>
      </c>
      <c r="Q114" s="182">
        <f t="shared" si="10"/>
      </c>
      <c r="R114" s="179">
        <f t="shared" si="17"/>
        <v>0</v>
      </c>
    </row>
    <row r="115" spans="2:18" ht="15" customHeight="1">
      <c r="B115" s="30">
        <f t="shared" si="9"/>
      </c>
      <c r="C115" s="32">
        <f>IF(OR(Antragsteller!D98="",Antragsteller!D98=0),"",Antragsteller!D98)</f>
      </c>
      <c r="F115" s="101">
        <f>IF($Q$20="Nein",IF(OR(Antragsteller!J98="",Antragsteller!J98=0),"",Antragsteller!J98),$Q$21)</f>
      </c>
      <c r="G115"/>
      <c r="I115" s="108"/>
      <c r="J115" s="100"/>
      <c r="K115" s="108">
        <f t="shared" si="11"/>
        <v>0</v>
      </c>
      <c r="L115" s="253">
        <f t="shared" si="12"/>
        <v>0</v>
      </c>
      <c r="M115" s="253">
        <f t="shared" si="13"/>
        <v>0</v>
      </c>
      <c r="N115" s="108">
        <f t="shared" si="14"/>
      </c>
      <c r="O115" s="98">
        <f t="shared" si="15"/>
      </c>
      <c r="P115" s="185">
        <f t="shared" si="16"/>
      </c>
      <c r="Q115" s="182">
        <f t="shared" si="10"/>
      </c>
      <c r="R115" s="179">
        <f t="shared" si="17"/>
        <v>0</v>
      </c>
    </row>
    <row r="116" spans="2:18" ht="15" customHeight="1">
      <c r="B116" s="30">
        <f t="shared" si="9"/>
      </c>
      <c r="C116" s="32">
        <f>IF(OR(Antragsteller!D99="",Antragsteller!D99=0),"",Antragsteller!D99)</f>
      </c>
      <c r="F116" s="101">
        <f>IF($Q$20="Nein",IF(OR(Antragsteller!J99="",Antragsteller!J99=0),"",Antragsteller!J99),$Q$21)</f>
      </c>
      <c r="G116"/>
      <c r="I116" s="108"/>
      <c r="J116" s="100"/>
      <c r="K116" s="108">
        <f t="shared" si="11"/>
        <v>0</v>
      </c>
      <c r="L116" s="253">
        <f t="shared" si="12"/>
        <v>0</v>
      </c>
      <c r="M116" s="253">
        <f t="shared" si="13"/>
        <v>0</v>
      </c>
      <c r="N116" s="108">
        <f t="shared" si="14"/>
      </c>
      <c r="O116" s="98">
        <f t="shared" si="15"/>
      </c>
      <c r="P116" s="185">
        <f t="shared" si="16"/>
      </c>
      <c r="Q116" s="182">
        <f t="shared" si="10"/>
      </c>
      <c r="R116" s="179">
        <f t="shared" si="17"/>
        <v>0</v>
      </c>
    </row>
    <row r="117" spans="2:18" ht="15" customHeight="1">
      <c r="B117" s="30">
        <f t="shared" si="9"/>
      </c>
      <c r="C117" s="32">
        <f>IF(OR(Antragsteller!D100="",Antragsteller!D100=0),"",Antragsteller!D100)</f>
      </c>
      <c r="F117" s="101">
        <f>IF($Q$20="Nein",IF(OR(Antragsteller!J100="",Antragsteller!J100=0),"",Antragsteller!J100),$Q$21)</f>
      </c>
      <c r="G117"/>
      <c r="I117" s="108"/>
      <c r="J117" s="100"/>
      <c r="K117" s="108">
        <f t="shared" si="11"/>
        <v>0</v>
      </c>
      <c r="L117" s="253">
        <f t="shared" si="12"/>
        <v>0</v>
      </c>
      <c r="M117" s="253">
        <f t="shared" si="13"/>
        <v>0</v>
      </c>
      <c r="N117" s="108">
        <f t="shared" si="14"/>
      </c>
      <c r="O117" s="98">
        <f t="shared" si="15"/>
      </c>
      <c r="P117" s="185">
        <f t="shared" si="16"/>
      </c>
      <c r="Q117" s="182">
        <f t="shared" si="10"/>
      </c>
      <c r="R117" s="179">
        <f t="shared" si="17"/>
        <v>0</v>
      </c>
    </row>
    <row r="118" spans="2:18" ht="15" customHeight="1">
      <c r="B118" s="30">
        <f t="shared" si="9"/>
      </c>
      <c r="C118" s="32">
        <f>IF(OR(Antragsteller!D101="",Antragsteller!D101=0),"",Antragsteller!D101)</f>
      </c>
      <c r="F118" s="101">
        <f>IF($Q$20="Nein",IF(OR(Antragsteller!J101="",Antragsteller!J101=0),"",Antragsteller!J101),$Q$21)</f>
      </c>
      <c r="G118"/>
      <c r="I118" s="108"/>
      <c r="J118" s="100"/>
      <c r="K118" s="108">
        <f t="shared" si="11"/>
        <v>0</v>
      </c>
      <c r="L118" s="253">
        <f t="shared" si="12"/>
        <v>0</v>
      </c>
      <c r="M118" s="253">
        <f t="shared" si="13"/>
        <v>0</v>
      </c>
      <c r="N118" s="108">
        <f t="shared" si="14"/>
      </c>
      <c r="O118" s="98">
        <f t="shared" si="15"/>
      </c>
      <c r="P118" s="185">
        <f t="shared" si="16"/>
      </c>
      <c r="Q118" s="182">
        <f t="shared" si="10"/>
      </c>
      <c r="R118" s="179">
        <f t="shared" si="17"/>
        <v>0</v>
      </c>
    </row>
    <row r="119" spans="2:18" ht="15" customHeight="1">
      <c r="B119" s="30">
        <f t="shared" si="9"/>
      </c>
      <c r="C119" s="32">
        <f>IF(OR(Antragsteller!D102="",Antragsteller!D102=0),"",Antragsteller!D102)</f>
      </c>
      <c r="F119" s="101">
        <f>IF($Q$20="Nein",IF(OR(Antragsteller!J102="",Antragsteller!J102=0),"",Antragsteller!J102),$Q$21)</f>
      </c>
      <c r="G119"/>
      <c r="I119" s="108"/>
      <c r="J119" s="100"/>
      <c r="K119" s="108">
        <f t="shared" si="11"/>
        <v>0</v>
      </c>
      <c r="L119" s="253">
        <f t="shared" si="12"/>
        <v>0</v>
      </c>
      <c r="M119" s="253">
        <f t="shared" si="13"/>
        <v>0</v>
      </c>
      <c r="N119" s="108">
        <f t="shared" si="14"/>
      </c>
      <c r="O119" s="98">
        <f t="shared" si="15"/>
      </c>
      <c r="P119" s="185">
        <f t="shared" si="16"/>
      </c>
      <c r="Q119" s="182">
        <f t="shared" si="10"/>
      </c>
      <c r="R119" s="179">
        <f t="shared" si="17"/>
        <v>0</v>
      </c>
    </row>
    <row r="120" spans="2:18" ht="15" customHeight="1">
      <c r="B120" s="30">
        <f t="shared" si="9"/>
      </c>
      <c r="C120" s="32">
        <f>IF(OR(Antragsteller!D103="",Antragsteller!D103=0),"",Antragsteller!D103)</f>
      </c>
      <c r="F120" s="101">
        <f>IF($Q$20="Nein",IF(OR(Antragsteller!J103="",Antragsteller!J103=0),"",Antragsteller!J103),$Q$21)</f>
      </c>
      <c r="G120"/>
      <c r="I120" s="108"/>
      <c r="J120" s="100"/>
      <c r="K120" s="108">
        <f t="shared" si="11"/>
        <v>0</v>
      </c>
      <c r="L120" s="253">
        <f t="shared" si="12"/>
        <v>0</v>
      </c>
      <c r="M120" s="253">
        <f t="shared" si="13"/>
        <v>0</v>
      </c>
      <c r="N120" s="108">
        <f t="shared" si="14"/>
      </c>
      <c r="O120" s="98">
        <f t="shared" si="15"/>
      </c>
      <c r="P120" s="185">
        <f t="shared" si="16"/>
      </c>
      <c r="Q120" s="182">
        <f t="shared" si="10"/>
      </c>
      <c r="R120" s="179">
        <f t="shared" si="17"/>
        <v>0</v>
      </c>
    </row>
    <row r="121" spans="2:18" ht="15" customHeight="1">
      <c r="B121" s="30">
        <f t="shared" si="9"/>
      </c>
      <c r="C121" s="32">
        <f>IF(OR(Antragsteller!D104="",Antragsteller!D104=0),"",Antragsteller!D104)</f>
      </c>
      <c r="F121" s="101">
        <f>IF($Q$20="Nein",IF(OR(Antragsteller!J104="",Antragsteller!J104=0),"",Antragsteller!J104),$Q$21)</f>
      </c>
      <c r="G121"/>
      <c r="I121" s="108"/>
      <c r="J121" s="100"/>
      <c r="K121" s="108">
        <f t="shared" si="11"/>
        <v>0</v>
      </c>
      <c r="L121" s="253">
        <f t="shared" si="12"/>
        <v>0</v>
      </c>
      <c r="M121" s="253">
        <f t="shared" si="13"/>
        <v>0</v>
      </c>
      <c r="N121" s="108">
        <f t="shared" si="14"/>
      </c>
      <c r="O121" s="98">
        <f t="shared" si="15"/>
      </c>
      <c r="P121" s="185">
        <f t="shared" si="16"/>
      </c>
      <c r="Q121" s="182">
        <f t="shared" si="10"/>
      </c>
      <c r="R121" s="179">
        <f t="shared" si="17"/>
        <v>0</v>
      </c>
    </row>
    <row r="122" spans="2:18" ht="15" customHeight="1">
      <c r="B122" s="30">
        <f t="shared" si="9"/>
      </c>
      <c r="C122" s="32">
        <f>IF(OR(Antragsteller!D105="",Antragsteller!D105=0),"",Antragsteller!D105)</f>
      </c>
      <c r="F122" s="101">
        <f>IF($Q$20="Nein",IF(OR(Antragsteller!J105="",Antragsteller!J105=0),"",Antragsteller!J105),$Q$21)</f>
      </c>
      <c r="G122"/>
      <c r="I122" s="108"/>
      <c r="J122" s="100"/>
      <c r="K122" s="108">
        <f t="shared" si="11"/>
        <v>0</v>
      </c>
      <c r="L122" s="253">
        <f t="shared" si="12"/>
        <v>0</v>
      </c>
      <c r="M122" s="253">
        <f t="shared" si="13"/>
        <v>0</v>
      </c>
      <c r="N122" s="108">
        <f t="shared" si="14"/>
      </c>
      <c r="O122" s="98">
        <f t="shared" si="15"/>
      </c>
      <c r="P122" s="185">
        <f t="shared" si="16"/>
      </c>
      <c r="Q122" s="182">
        <f t="shared" si="10"/>
      </c>
      <c r="R122" s="179">
        <f t="shared" si="17"/>
        <v>0</v>
      </c>
    </row>
    <row r="123" spans="2:18" ht="15" customHeight="1">
      <c r="B123" s="30">
        <f t="shared" si="9"/>
      </c>
      <c r="C123" s="32">
        <f>IF(OR(Antragsteller!D106="",Antragsteller!D106=0),"",Antragsteller!D106)</f>
      </c>
      <c r="F123" s="101">
        <f>IF($Q$20="Nein",IF(OR(Antragsteller!J106="",Antragsteller!J106=0),"",Antragsteller!J106),$Q$21)</f>
      </c>
      <c r="G123"/>
      <c r="I123" s="108"/>
      <c r="J123" s="100"/>
      <c r="K123" s="108">
        <f t="shared" si="11"/>
        <v>0</v>
      </c>
      <c r="L123" s="253">
        <f t="shared" si="12"/>
        <v>0</v>
      </c>
      <c r="M123" s="253">
        <f t="shared" si="13"/>
        <v>0</v>
      </c>
      <c r="N123" s="108">
        <f t="shared" si="14"/>
      </c>
      <c r="O123" s="98">
        <f t="shared" si="15"/>
      </c>
      <c r="P123" s="185">
        <f t="shared" si="16"/>
      </c>
      <c r="Q123" s="182">
        <f t="shared" si="10"/>
      </c>
      <c r="R123" s="179">
        <f t="shared" si="17"/>
        <v>0</v>
      </c>
    </row>
    <row r="124" spans="2:18" ht="15" customHeight="1">
      <c r="B124" s="30">
        <f t="shared" si="9"/>
      </c>
      <c r="C124" s="32">
        <f>IF(OR(Antragsteller!D107="",Antragsteller!D107=0),"",Antragsteller!D107)</f>
      </c>
      <c r="F124" s="101">
        <f>IF($Q$20="Nein",IF(OR(Antragsteller!J107="",Antragsteller!J107=0),"",Antragsteller!J107),$Q$21)</f>
      </c>
      <c r="G124"/>
      <c r="I124" s="108"/>
      <c r="J124" s="100"/>
      <c r="K124" s="108">
        <f t="shared" si="11"/>
        <v>0</v>
      </c>
      <c r="L124" s="253">
        <f t="shared" si="12"/>
        <v>0</v>
      </c>
      <c r="M124" s="253">
        <f t="shared" si="13"/>
        <v>0</v>
      </c>
      <c r="N124" s="108">
        <f t="shared" si="14"/>
      </c>
      <c r="O124" s="98">
        <f t="shared" si="15"/>
      </c>
      <c r="P124" s="185">
        <f t="shared" si="16"/>
      </c>
      <c r="Q124" s="182">
        <f t="shared" si="10"/>
      </c>
      <c r="R124" s="179">
        <f t="shared" si="17"/>
        <v>0</v>
      </c>
    </row>
    <row r="125" spans="2:18" ht="15" customHeight="1">
      <c r="B125" s="30">
        <f t="shared" si="9"/>
      </c>
      <c r="C125" s="32">
        <f>IF(OR(Antragsteller!D108="",Antragsteller!D108=0),"",Antragsteller!D108)</f>
      </c>
      <c r="F125" s="101">
        <f>IF($Q$20="Nein",IF(OR(Antragsteller!J108="",Antragsteller!J108=0),"",Antragsteller!J108),$Q$21)</f>
      </c>
      <c r="G125"/>
      <c r="I125" s="108"/>
      <c r="J125" s="100"/>
      <c r="K125" s="108">
        <f t="shared" si="11"/>
        <v>0</v>
      </c>
      <c r="L125" s="253">
        <f t="shared" si="12"/>
        <v>0</v>
      </c>
      <c r="M125" s="253">
        <f t="shared" si="13"/>
        <v>0</v>
      </c>
      <c r="N125" s="108">
        <f t="shared" si="14"/>
      </c>
      <c r="O125" s="98">
        <f t="shared" si="15"/>
      </c>
      <c r="P125" s="185">
        <f t="shared" si="16"/>
      </c>
      <c r="Q125" s="182">
        <f t="shared" si="10"/>
      </c>
      <c r="R125" s="179">
        <f t="shared" si="17"/>
        <v>0</v>
      </c>
    </row>
    <row r="126" spans="2:18" ht="15" customHeight="1">
      <c r="B126" s="30">
        <f t="shared" si="9"/>
      </c>
      <c r="C126" s="32">
        <f>IF(OR(Antragsteller!D109="",Antragsteller!D109=0),"",Antragsteller!D109)</f>
      </c>
      <c r="F126" s="101">
        <f>IF($Q$20="Nein",IF(OR(Antragsteller!J109="",Antragsteller!J109=0),"",Antragsteller!J109),$Q$21)</f>
      </c>
      <c r="G126"/>
      <c r="I126" s="108"/>
      <c r="J126" s="100"/>
      <c r="K126" s="108">
        <f t="shared" si="11"/>
        <v>0</v>
      </c>
      <c r="L126" s="253">
        <f t="shared" si="12"/>
        <v>0</v>
      </c>
      <c r="M126" s="253">
        <f t="shared" si="13"/>
        <v>0</v>
      </c>
      <c r="N126" s="108">
        <f t="shared" si="14"/>
      </c>
      <c r="O126" s="98">
        <f t="shared" si="15"/>
      </c>
      <c r="P126" s="185">
        <f t="shared" si="16"/>
      </c>
      <c r="Q126" s="182">
        <f t="shared" si="10"/>
      </c>
      <c r="R126" s="179">
        <f t="shared" si="17"/>
        <v>0</v>
      </c>
    </row>
    <row r="127" spans="2:18" ht="15" customHeight="1">
      <c r="B127" s="30">
        <f t="shared" si="9"/>
      </c>
      <c r="C127" s="32">
        <f>IF(OR(Antragsteller!D110="",Antragsteller!D110=0),"",Antragsteller!D110)</f>
      </c>
      <c r="F127" s="101">
        <f>IF($Q$20="Nein",IF(OR(Antragsteller!J110="",Antragsteller!J110=0),"",Antragsteller!J110),$Q$21)</f>
      </c>
      <c r="G127"/>
      <c r="I127" s="108"/>
      <c r="J127" s="100"/>
      <c r="K127" s="108">
        <f t="shared" si="11"/>
        <v>0</v>
      </c>
      <c r="L127" s="253">
        <f t="shared" si="12"/>
        <v>0</v>
      </c>
      <c r="M127" s="253">
        <f t="shared" si="13"/>
        <v>0</v>
      </c>
      <c r="N127" s="108">
        <f t="shared" si="14"/>
      </c>
      <c r="O127" s="98">
        <f t="shared" si="15"/>
      </c>
      <c r="P127" s="185">
        <f t="shared" si="16"/>
      </c>
      <c r="Q127" s="182">
        <f t="shared" si="10"/>
      </c>
      <c r="R127" s="179">
        <f t="shared" si="17"/>
        <v>0</v>
      </c>
    </row>
    <row r="128" spans="2:18" ht="15" customHeight="1">
      <c r="B128" s="30">
        <f t="shared" si="9"/>
      </c>
      <c r="C128" s="32">
        <f>IF(OR(Antragsteller!D111="",Antragsteller!D111=0),"",Antragsteller!D111)</f>
      </c>
      <c r="F128" s="101">
        <f>IF($Q$20="Nein",IF(OR(Antragsteller!J111="",Antragsteller!J111=0),"",Antragsteller!J111),$Q$21)</f>
      </c>
      <c r="G128"/>
      <c r="I128" s="108"/>
      <c r="J128" s="100"/>
      <c r="K128" s="108">
        <f t="shared" si="11"/>
        <v>0</v>
      </c>
      <c r="L128" s="253">
        <f t="shared" si="12"/>
        <v>0</v>
      </c>
      <c r="M128" s="253">
        <f t="shared" si="13"/>
        <v>0</v>
      </c>
      <c r="N128" s="108">
        <f t="shared" si="14"/>
      </c>
      <c r="O128" s="98">
        <f t="shared" si="15"/>
      </c>
      <c r="P128" s="185">
        <f t="shared" si="16"/>
      </c>
      <c r="Q128" s="182">
        <f t="shared" si="10"/>
      </c>
      <c r="R128" s="179">
        <f t="shared" si="17"/>
        <v>0</v>
      </c>
    </row>
    <row r="129" spans="2:18" ht="15" customHeight="1">
      <c r="B129" s="30">
        <f t="shared" si="9"/>
      </c>
      <c r="C129" s="32">
        <f>IF(OR(Antragsteller!D112="",Antragsteller!D112=0),"",Antragsteller!D112)</f>
      </c>
      <c r="F129" s="101">
        <f>IF($Q$20="Nein",IF(OR(Antragsteller!J112="",Antragsteller!J112=0),"",Antragsteller!J112),$Q$21)</f>
      </c>
      <c r="G129"/>
      <c r="I129" s="108"/>
      <c r="J129" s="100"/>
      <c r="K129" s="108">
        <f t="shared" si="11"/>
        <v>0</v>
      </c>
      <c r="L129" s="253">
        <f t="shared" si="12"/>
        <v>0</v>
      </c>
      <c r="M129" s="253">
        <f t="shared" si="13"/>
        <v>0</v>
      </c>
      <c r="N129" s="108">
        <f t="shared" si="14"/>
      </c>
      <c r="O129" s="98">
        <f t="shared" si="15"/>
      </c>
      <c r="P129" s="185">
        <f t="shared" si="16"/>
      </c>
      <c r="Q129" s="182">
        <f t="shared" si="10"/>
      </c>
      <c r="R129" s="179">
        <f t="shared" si="17"/>
        <v>0</v>
      </c>
    </row>
    <row r="130" spans="2:18" ht="15" customHeight="1">
      <c r="B130" s="30">
        <f t="shared" si="9"/>
      </c>
      <c r="C130" s="32">
        <f>IF(OR(Antragsteller!D113="",Antragsteller!D113=0),"",Antragsteller!D113)</f>
      </c>
      <c r="F130" s="101">
        <f>IF($Q$20="Nein",IF(OR(Antragsteller!J113="",Antragsteller!J113=0),"",Antragsteller!J113),$Q$21)</f>
      </c>
      <c r="G130"/>
      <c r="I130" s="108"/>
      <c r="J130" s="100"/>
      <c r="K130" s="108">
        <f t="shared" si="11"/>
        <v>0</v>
      </c>
      <c r="L130" s="253">
        <f t="shared" si="12"/>
        <v>0</v>
      </c>
      <c r="M130" s="253">
        <f t="shared" si="13"/>
        <v>0</v>
      </c>
      <c r="N130" s="108">
        <f t="shared" si="14"/>
      </c>
      <c r="O130" s="98">
        <f t="shared" si="15"/>
      </c>
      <c r="P130" s="185">
        <f t="shared" si="16"/>
      </c>
      <c r="Q130" s="182">
        <f t="shared" si="10"/>
      </c>
      <c r="R130" s="179">
        <f t="shared" si="17"/>
        <v>0</v>
      </c>
    </row>
    <row r="131" spans="2:18" ht="15" customHeight="1">
      <c r="B131" s="30">
        <f t="shared" si="9"/>
      </c>
      <c r="C131" s="32">
        <f>IF(OR(Antragsteller!D114="",Antragsteller!D114=0),"",Antragsteller!D114)</f>
      </c>
      <c r="F131" s="101">
        <f>IF($Q$20="Nein",IF(OR(Antragsteller!J114="",Antragsteller!J114=0),"",Antragsteller!J114),$Q$21)</f>
      </c>
      <c r="G131"/>
      <c r="I131" s="108"/>
      <c r="J131" s="100"/>
      <c r="K131" s="108">
        <f t="shared" si="11"/>
        <v>0</v>
      </c>
      <c r="L131" s="253">
        <f t="shared" si="12"/>
        <v>0</v>
      </c>
      <c r="M131" s="253">
        <f t="shared" si="13"/>
        <v>0</v>
      </c>
      <c r="N131" s="108">
        <f t="shared" si="14"/>
      </c>
      <c r="O131" s="98">
        <f t="shared" si="15"/>
      </c>
      <c r="P131" s="185">
        <f t="shared" si="16"/>
      </c>
      <c r="Q131" s="182">
        <f t="shared" si="10"/>
      </c>
      <c r="R131" s="179">
        <f t="shared" si="17"/>
        <v>0</v>
      </c>
    </row>
    <row r="132" spans="2:18" ht="15" customHeight="1">
      <c r="B132" s="30">
        <f t="shared" si="9"/>
      </c>
      <c r="C132" s="32">
        <f>IF(OR(Antragsteller!D115="",Antragsteller!D115=0),"",Antragsteller!D115)</f>
      </c>
      <c r="F132" s="101">
        <f>IF($Q$20="Nein",IF(OR(Antragsteller!J115="",Antragsteller!J115=0),"",Antragsteller!J115),$Q$21)</f>
      </c>
      <c r="G132"/>
      <c r="I132" s="108"/>
      <c r="J132" s="100"/>
      <c r="K132" s="108">
        <f t="shared" si="11"/>
        <v>0</v>
      </c>
      <c r="L132" s="253">
        <f t="shared" si="12"/>
        <v>0</v>
      </c>
      <c r="M132" s="253">
        <f t="shared" si="13"/>
        <v>0</v>
      </c>
      <c r="N132" s="108">
        <f t="shared" si="14"/>
      </c>
      <c r="O132" s="98">
        <f t="shared" si="15"/>
      </c>
      <c r="P132" s="185">
        <f t="shared" si="16"/>
      </c>
      <c r="Q132" s="182">
        <f t="shared" si="10"/>
      </c>
      <c r="R132" s="179">
        <f t="shared" si="17"/>
        <v>0</v>
      </c>
    </row>
    <row r="133" spans="2:18" ht="15" customHeight="1">
      <c r="B133" s="30">
        <f aca="true" t="shared" si="18" ref="B133:B196">IF(OR(B132="",KorrekturTeilnehmerzahl=0,KorrekturTeilnehmerzahl=""),"",IF(B132="Nr.",1,IF(OR(B132=KorrekturTeilnehmerzahl,J110="Ja"),"",B132+"1")))</f>
      </c>
      <c r="C133" s="32">
        <f>IF(OR(Antragsteller!D116="",Antragsteller!D116=0),"",Antragsteller!D116)</f>
      </c>
      <c r="F133" s="101">
        <f>IF($Q$20="Nein",IF(OR(Antragsteller!J116="",Antragsteller!J116=0),"",Antragsteller!J116),$Q$21)</f>
      </c>
      <c r="G133"/>
      <c r="I133" s="108"/>
      <c r="J133" s="100"/>
      <c r="K133" s="108">
        <f t="shared" si="11"/>
        <v>0</v>
      </c>
      <c r="L133" s="253">
        <f t="shared" si="12"/>
        <v>0</v>
      </c>
      <c r="M133" s="253">
        <f t="shared" si="13"/>
        <v>0</v>
      </c>
      <c r="N133" s="108">
        <f t="shared" si="14"/>
      </c>
      <c r="O133" s="98">
        <f t="shared" si="15"/>
      </c>
      <c r="P133" s="185">
        <f t="shared" si="16"/>
      </c>
      <c r="Q133" s="182">
        <f t="shared" si="10"/>
      </c>
      <c r="R133" s="179">
        <f t="shared" si="17"/>
        <v>0</v>
      </c>
    </row>
    <row r="134" spans="2:18" ht="15" customHeight="1">
      <c r="B134" s="30">
        <f t="shared" si="18"/>
      </c>
      <c r="C134" s="32">
        <f>IF(OR(Antragsteller!D117="",Antragsteller!D117=0),"",Antragsteller!D117)</f>
      </c>
      <c r="F134" s="101">
        <f>IF($Q$20="Nein",IF(OR(Antragsteller!J117="",Antragsteller!J117=0),"",Antragsteller!J117),$Q$21)</f>
      </c>
      <c r="G134"/>
      <c r="I134" s="108"/>
      <c r="J134" s="100"/>
      <c r="K134" s="108">
        <f t="shared" si="11"/>
        <v>0</v>
      </c>
      <c r="L134" s="253">
        <f t="shared" si="12"/>
        <v>0</v>
      </c>
      <c r="M134" s="253">
        <f t="shared" si="13"/>
        <v>0</v>
      </c>
      <c r="N134" s="108">
        <f t="shared" si="14"/>
      </c>
      <c r="O134" s="98">
        <f t="shared" si="15"/>
      </c>
      <c r="P134" s="185">
        <f t="shared" si="16"/>
      </c>
      <c r="Q134" s="182">
        <f t="shared" si="10"/>
      </c>
      <c r="R134" s="179">
        <f t="shared" si="17"/>
        <v>0</v>
      </c>
    </row>
    <row r="135" spans="2:18" ht="15" customHeight="1">
      <c r="B135" s="30">
        <f t="shared" si="18"/>
      </c>
      <c r="C135" s="32">
        <f>IF(OR(Antragsteller!D118="",Antragsteller!D118=0),"",Antragsteller!D118)</f>
      </c>
      <c r="F135" s="101">
        <f>IF($Q$20="Nein",IF(OR(Antragsteller!J118="",Antragsteller!J118=0),"",Antragsteller!J118),$Q$21)</f>
      </c>
      <c r="G135"/>
      <c r="I135" s="108"/>
      <c r="J135" s="100"/>
      <c r="K135" s="108">
        <f t="shared" si="11"/>
        <v>0</v>
      </c>
      <c r="L135" s="253">
        <f t="shared" si="12"/>
        <v>0</v>
      </c>
      <c r="M135" s="253">
        <f t="shared" si="13"/>
        <v>0</v>
      </c>
      <c r="N135" s="108">
        <f t="shared" si="14"/>
      </c>
      <c r="O135" s="98">
        <f t="shared" si="15"/>
      </c>
      <c r="P135" s="185">
        <f t="shared" si="16"/>
      </c>
      <c r="Q135" s="182">
        <f t="shared" si="10"/>
      </c>
      <c r="R135" s="179">
        <f t="shared" si="17"/>
        <v>0</v>
      </c>
    </row>
    <row r="136" spans="2:18" ht="15" customHeight="1">
      <c r="B136" s="30">
        <f t="shared" si="18"/>
      </c>
      <c r="C136" s="32">
        <f>IF(OR(Antragsteller!D119="",Antragsteller!D119=0),"",Antragsteller!D119)</f>
      </c>
      <c r="F136" s="101">
        <f>IF($Q$20="Nein",IF(OR(Antragsteller!J119="",Antragsteller!J119=0),"",Antragsteller!J119),$Q$21)</f>
      </c>
      <c r="G136"/>
      <c r="I136" s="108"/>
      <c r="J136" s="100"/>
      <c r="K136" s="108">
        <f t="shared" si="11"/>
        <v>0</v>
      </c>
      <c r="L136" s="253">
        <f t="shared" si="12"/>
        <v>0</v>
      </c>
      <c r="M136" s="253">
        <f t="shared" si="13"/>
        <v>0</v>
      </c>
      <c r="N136" s="108">
        <f t="shared" si="14"/>
      </c>
      <c r="O136" s="98">
        <f t="shared" si="15"/>
      </c>
      <c r="P136" s="185">
        <f t="shared" si="16"/>
      </c>
      <c r="Q136" s="182">
        <f t="shared" si="10"/>
      </c>
      <c r="R136" s="179">
        <f t="shared" si="17"/>
        <v>0</v>
      </c>
    </row>
    <row r="137" spans="2:18" ht="15" customHeight="1">
      <c r="B137" s="30">
        <f t="shared" si="18"/>
      </c>
      <c r="C137" s="32">
        <f>IF(OR(Antragsteller!D120="",Antragsteller!D120=0),"",Antragsteller!D120)</f>
      </c>
      <c r="F137" s="101">
        <f>IF($Q$20="Nein",IF(OR(Antragsteller!J120="",Antragsteller!J120=0),"",Antragsteller!J120),$Q$21)</f>
      </c>
      <c r="G137"/>
      <c r="I137" s="108"/>
      <c r="J137" s="100"/>
      <c r="K137" s="108">
        <f t="shared" si="11"/>
        <v>0</v>
      </c>
      <c r="L137" s="253">
        <f t="shared" si="12"/>
        <v>0</v>
      </c>
      <c r="M137" s="253">
        <f t="shared" si="13"/>
        <v>0</v>
      </c>
      <c r="N137" s="108">
        <f t="shared" si="14"/>
      </c>
      <c r="O137" s="98">
        <f t="shared" si="15"/>
      </c>
      <c r="P137" s="185">
        <f t="shared" si="16"/>
      </c>
      <c r="Q137" s="182">
        <f t="shared" si="10"/>
      </c>
      <c r="R137" s="179">
        <f t="shared" si="17"/>
        <v>0</v>
      </c>
    </row>
    <row r="138" spans="2:18" ht="15" customHeight="1">
      <c r="B138" s="30">
        <f t="shared" si="18"/>
      </c>
      <c r="C138" s="32">
        <f>IF(OR(Antragsteller!D121="",Antragsteller!D121=0),"",Antragsteller!D121)</f>
      </c>
      <c r="F138" s="101">
        <f>IF($Q$20="Nein",IF(OR(Antragsteller!J121="",Antragsteller!J121=0),"",Antragsteller!J121),$Q$21)</f>
      </c>
      <c r="G138"/>
      <c r="I138" s="108"/>
      <c r="J138" s="100"/>
      <c r="K138" s="108">
        <f t="shared" si="11"/>
        <v>0</v>
      </c>
      <c r="L138" s="253">
        <f t="shared" si="12"/>
        <v>0</v>
      </c>
      <c r="M138" s="253">
        <f t="shared" si="13"/>
        <v>0</v>
      </c>
      <c r="N138" s="108">
        <f t="shared" si="14"/>
      </c>
      <c r="O138" s="98">
        <f t="shared" si="15"/>
      </c>
      <c r="P138" s="185">
        <f t="shared" si="16"/>
      </c>
      <c r="Q138" s="182">
        <f t="shared" si="10"/>
      </c>
      <c r="R138" s="179">
        <f t="shared" si="17"/>
        <v>0</v>
      </c>
    </row>
    <row r="139" spans="2:18" ht="15" customHeight="1">
      <c r="B139" s="30">
        <f t="shared" si="18"/>
      </c>
      <c r="C139" s="32">
        <f>IF(OR(Antragsteller!D122="",Antragsteller!D122=0),"",Antragsteller!D122)</f>
      </c>
      <c r="F139" s="101">
        <f>IF($Q$20="Nein",IF(OR(Antragsteller!J122="",Antragsteller!J122=0),"",Antragsteller!J122),$Q$21)</f>
      </c>
      <c r="G139"/>
      <c r="I139" s="108"/>
      <c r="J139" s="100"/>
      <c r="K139" s="108">
        <f t="shared" si="11"/>
        <v>0</v>
      </c>
      <c r="L139" s="253">
        <f t="shared" si="12"/>
        <v>0</v>
      </c>
      <c r="M139" s="253">
        <f t="shared" si="13"/>
        <v>0</v>
      </c>
      <c r="N139" s="108">
        <f t="shared" si="14"/>
      </c>
      <c r="O139" s="98">
        <f t="shared" si="15"/>
      </c>
      <c r="P139" s="185">
        <f t="shared" si="16"/>
      </c>
      <c r="Q139" s="182">
        <f t="shared" si="10"/>
      </c>
      <c r="R139" s="179">
        <f t="shared" si="17"/>
        <v>0</v>
      </c>
    </row>
    <row r="140" spans="2:18" ht="15" customHeight="1">
      <c r="B140" s="30">
        <f t="shared" si="18"/>
      </c>
      <c r="C140" s="32">
        <f>IF(OR(Antragsteller!D123="",Antragsteller!D123=0),"",Antragsteller!D123)</f>
      </c>
      <c r="F140" s="101">
        <f>IF($Q$20="Nein",IF(OR(Antragsteller!J123="",Antragsteller!J123=0),"",Antragsteller!J123),$Q$21)</f>
      </c>
      <c r="G140"/>
      <c r="I140" s="108"/>
      <c r="J140" s="100"/>
      <c r="K140" s="108">
        <f t="shared" si="11"/>
        <v>0</v>
      </c>
      <c r="L140" s="253">
        <f t="shared" si="12"/>
        <v>0</v>
      </c>
      <c r="M140" s="253">
        <f t="shared" si="13"/>
        <v>0</v>
      </c>
      <c r="N140" s="108">
        <f t="shared" si="14"/>
      </c>
      <c r="O140" s="98">
        <f t="shared" si="15"/>
      </c>
      <c r="P140" s="185">
        <f t="shared" si="16"/>
      </c>
      <c r="Q140" s="182">
        <f t="shared" si="10"/>
      </c>
      <c r="R140" s="179">
        <f t="shared" si="17"/>
        <v>0</v>
      </c>
    </row>
    <row r="141" spans="2:18" ht="15" customHeight="1">
      <c r="B141" s="30">
        <f t="shared" si="18"/>
      </c>
      <c r="C141" s="32">
        <f>IF(OR(Antragsteller!D124="",Antragsteller!D124=0),"",Antragsteller!D124)</f>
      </c>
      <c r="F141" s="101">
        <f>IF($Q$20="Nein",IF(OR(Antragsteller!J124="",Antragsteller!J124=0),"",Antragsteller!J124),$Q$21)</f>
      </c>
      <c r="G141"/>
      <c r="I141" s="108"/>
      <c r="J141" s="100"/>
      <c r="K141" s="108">
        <f t="shared" si="11"/>
        <v>0</v>
      </c>
      <c r="L141" s="253">
        <f t="shared" si="12"/>
        <v>0</v>
      </c>
      <c r="M141" s="253">
        <f t="shared" si="13"/>
        <v>0</v>
      </c>
      <c r="N141" s="108">
        <f t="shared" si="14"/>
      </c>
      <c r="O141" s="98">
        <f t="shared" si="15"/>
      </c>
      <c r="P141" s="185">
        <f t="shared" si="16"/>
      </c>
      <c r="Q141" s="182">
        <f t="shared" si="10"/>
      </c>
      <c r="R141" s="179">
        <f t="shared" si="17"/>
        <v>0</v>
      </c>
    </row>
    <row r="142" spans="2:18" ht="15" customHeight="1">
      <c r="B142" s="30">
        <f t="shared" si="18"/>
      </c>
      <c r="C142" s="32">
        <f>IF(OR(Antragsteller!D125="",Antragsteller!D125=0),"",Antragsteller!D125)</f>
      </c>
      <c r="F142" s="101">
        <f>IF($Q$20="Nein",IF(OR(Antragsteller!J125="",Antragsteller!J125=0),"",Antragsteller!J125),$Q$21)</f>
      </c>
      <c r="G142"/>
      <c r="I142" s="108"/>
      <c r="J142" s="100"/>
      <c r="K142" s="108">
        <f t="shared" si="11"/>
        <v>0</v>
      </c>
      <c r="L142" s="253">
        <f t="shared" si="12"/>
        <v>0</v>
      </c>
      <c r="M142" s="253">
        <f t="shared" si="13"/>
        <v>0</v>
      </c>
      <c r="N142" s="108">
        <f t="shared" si="14"/>
      </c>
      <c r="O142" s="98">
        <f t="shared" si="15"/>
      </c>
      <c r="P142" s="185">
        <f t="shared" si="16"/>
      </c>
      <c r="Q142" s="182">
        <f t="shared" si="10"/>
      </c>
      <c r="R142" s="179">
        <f t="shared" si="17"/>
        <v>0</v>
      </c>
    </row>
    <row r="143" spans="2:18" ht="15" customHeight="1">
      <c r="B143" s="30">
        <f t="shared" si="18"/>
      </c>
      <c r="C143" s="32">
        <f>IF(OR(Antragsteller!D126="",Antragsteller!D126=0),"",Antragsteller!D126)</f>
      </c>
      <c r="F143" s="101">
        <f>IF($Q$20="Nein",IF(OR(Antragsteller!J126="",Antragsteller!J126=0),"",Antragsteller!J126),$Q$21)</f>
      </c>
      <c r="G143"/>
      <c r="I143" s="108"/>
      <c r="J143" s="100"/>
      <c r="K143" s="108">
        <f t="shared" si="11"/>
        <v>0</v>
      </c>
      <c r="L143" s="253">
        <f t="shared" si="12"/>
        <v>0</v>
      </c>
      <c r="M143" s="253">
        <f t="shared" si="13"/>
        <v>0</v>
      </c>
      <c r="N143" s="108">
        <f t="shared" si="14"/>
      </c>
      <c r="O143" s="98">
        <f t="shared" si="15"/>
      </c>
      <c r="P143" s="185">
        <f t="shared" si="16"/>
      </c>
      <c r="Q143" s="182">
        <f t="shared" si="10"/>
      </c>
      <c r="R143" s="179">
        <f t="shared" si="17"/>
        <v>0</v>
      </c>
    </row>
    <row r="144" spans="2:18" ht="15" customHeight="1">
      <c r="B144" s="30">
        <f t="shared" si="18"/>
      </c>
      <c r="C144" s="32">
        <f>IF(OR(Antragsteller!D127="",Antragsteller!D127=0),"",Antragsteller!D127)</f>
      </c>
      <c r="F144" s="101">
        <f>IF($Q$20="Nein",IF(OR(Antragsteller!J127="",Antragsteller!J127=0),"",Antragsteller!J127),$Q$21)</f>
      </c>
      <c r="G144"/>
      <c r="I144" s="108"/>
      <c r="J144" s="100"/>
      <c r="K144" s="108">
        <f t="shared" si="11"/>
        <v>0</v>
      </c>
      <c r="L144" s="253">
        <f t="shared" si="12"/>
        <v>0</v>
      </c>
      <c r="M144" s="253">
        <f t="shared" si="13"/>
        <v>0</v>
      </c>
      <c r="N144" s="108">
        <f t="shared" si="14"/>
      </c>
      <c r="O144" s="98">
        <f t="shared" si="15"/>
      </c>
      <c r="P144" s="185">
        <f t="shared" si="16"/>
      </c>
      <c r="Q144" s="182">
        <f t="shared" si="10"/>
      </c>
      <c r="R144" s="179">
        <f t="shared" si="17"/>
        <v>0</v>
      </c>
    </row>
    <row r="145" spans="2:18" ht="15" customHeight="1">
      <c r="B145" s="30">
        <f t="shared" si="18"/>
      </c>
      <c r="C145" s="32">
        <f>IF(OR(Antragsteller!D128="",Antragsteller!D128=0),"",Antragsteller!D128)</f>
      </c>
      <c r="F145" s="101">
        <f>IF($Q$20="Nein",IF(OR(Antragsteller!J128="",Antragsteller!J128=0),"",Antragsteller!J128),$Q$21)</f>
      </c>
      <c r="G145"/>
      <c r="I145" s="108"/>
      <c r="J145" s="100"/>
      <c r="K145" s="108">
        <f t="shared" si="11"/>
        <v>0</v>
      </c>
      <c r="L145" s="253">
        <f t="shared" si="12"/>
        <v>0</v>
      </c>
      <c r="M145" s="253">
        <f t="shared" si="13"/>
        <v>0</v>
      </c>
      <c r="N145" s="108">
        <f t="shared" si="14"/>
      </c>
      <c r="O145" s="98">
        <f t="shared" si="15"/>
      </c>
      <c r="P145" s="185">
        <f t="shared" si="16"/>
      </c>
      <c r="Q145" s="182">
        <f t="shared" si="10"/>
      </c>
      <c r="R145" s="179">
        <f t="shared" si="17"/>
        <v>0</v>
      </c>
    </row>
    <row r="146" spans="2:18" ht="15" customHeight="1">
      <c r="B146" s="30">
        <f t="shared" si="18"/>
      </c>
      <c r="C146" s="32">
        <f>IF(OR(Antragsteller!D129="",Antragsteller!D129=0),"",Antragsteller!D129)</f>
      </c>
      <c r="F146" s="101">
        <f>IF($Q$20="Nein",IF(OR(Antragsteller!J129="",Antragsteller!J129=0),"",Antragsteller!J129),$Q$21)</f>
      </c>
      <c r="G146"/>
      <c r="I146" s="108"/>
      <c r="J146" s="100"/>
      <c r="K146" s="108">
        <f t="shared" si="11"/>
        <v>0</v>
      </c>
      <c r="L146" s="253">
        <f t="shared" si="12"/>
        <v>0</v>
      </c>
      <c r="M146" s="253">
        <f t="shared" si="13"/>
        <v>0</v>
      </c>
      <c r="N146" s="108">
        <f t="shared" si="14"/>
      </c>
      <c r="O146" s="98">
        <f t="shared" si="15"/>
      </c>
      <c r="P146" s="185">
        <f t="shared" si="16"/>
      </c>
      <c r="Q146" s="182">
        <f t="shared" si="10"/>
      </c>
      <c r="R146" s="179">
        <f t="shared" si="17"/>
        <v>0</v>
      </c>
    </row>
    <row r="147" spans="2:18" ht="15" customHeight="1">
      <c r="B147" s="30">
        <f t="shared" si="18"/>
      </c>
      <c r="C147" s="32">
        <f>IF(OR(Antragsteller!D130="",Antragsteller!D130=0),"",Antragsteller!D130)</f>
      </c>
      <c r="F147" s="101">
        <f>IF($Q$20="Nein",IF(OR(Antragsteller!J130="",Antragsteller!J130=0),"",Antragsteller!J130),$Q$21)</f>
      </c>
      <c r="G147"/>
      <c r="I147" s="108"/>
      <c r="J147" s="100"/>
      <c r="K147" s="108">
        <f t="shared" si="11"/>
        <v>0</v>
      </c>
      <c r="L147" s="253">
        <f t="shared" si="12"/>
        <v>0</v>
      </c>
      <c r="M147" s="253">
        <f t="shared" si="13"/>
        <v>0</v>
      </c>
      <c r="N147" s="108">
        <f t="shared" si="14"/>
      </c>
      <c r="O147" s="98">
        <f t="shared" si="15"/>
      </c>
      <c r="P147" s="185">
        <f t="shared" si="16"/>
      </c>
      <c r="Q147" s="182">
        <f t="shared" si="10"/>
      </c>
      <c r="R147" s="179">
        <f t="shared" si="17"/>
        <v>0</v>
      </c>
    </row>
    <row r="148" spans="2:18" ht="15" customHeight="1">
      <c r="B148" s="30">
        <f t="shared" si="18"/>
      </c>
      <c r="C148" s="32">
        <f>IF(OR(Antragsteller!D131="",Antragsteller!D131=0),"",Antragsteller!D131)</f>
      </c>
      <c r="F148" s="101">
        <f>IF($Q$20="Nein",IF(OR(Antragsteller!J131="",Antragsteller!J131=0),"",Antragsteller!J131),$Q$21)</f>
      </c>
      <c r="G148"/>
      <c r="I148" s="108"/>
      <c r="J148" s="100"/>
      <c r="K148" s="108">
        <f t="shared" si="11"/>
        <v>0</v>
      </c>
      <c r="L148" s="253">
        <f t="shared" si="12"/>
        <v>0</v>
      </c>
      <c r="M148" s="253">
        <f t="shared" si="13"/>
        <v>0</v>
      </c>
      <c r="N148" s="108">
        <f t="shared" si="14"/>
      </c>
      <c r="O148" s="98">
        <f t="shared" si="15"/>
      </c>
      <c r="P148" s="185">
        <f t="shared" si="16"/>
      </c>
      <c r="Q148" s="182">
        <f t="shared" si="10"/>
      </c>
      <c r="R148" s="179">
        <f t="shared" si="17"/>
        <v>0</v>
      </c>
    </row>
    <row r="149" spans="2:18" ht="15" customHeight="1">
      <c r="B149" s="30">
        <f t="shared" si="18"/>
      </c>
      <c r="C149" s="32">
        <f>IF(OR(Antragsteller!D132="",Antragsteller!D132=0),"",Antragsteller!D132)</f>
      </c>
      <c r="F149" s="101">
        <f>IF($Q$20="Nein",IF(OR(Antragsteller!J132="",Antragsteller!J132=0),"",Antragsteller!J132),$Q$21)</f>
      </c>
      <c r="G149"/>
      <c r="I149" s="108"/>
      <c r="J149" s="100"/>
      <c r="K149" s="108">
        <f t="shared" si="11"/>
        <v>0</v>
      </c>
      <c r="L149" s="253">
        <f t="shared" si="12"/>
        <v>0</v>
      </c>
      <c r="M149" s="253">
        <f t="shared" si="13"/>
        <v>0</v>
      </c>
      <c r="N149" s="108">
        <f t="shared" si="14"/>
      </c>
      <c r="O149" s="98">
        <f t="shared" si="15"/>
      </c>
      <c r="P149" s="185">
        <f t="shared" si="16"/>
      </c>
      <c r="Q149" s="182">
        <f t="shared" si="10"/>
      </c>
      <c r="R149" s="179">
        <f t="shared" si="17"/>
        <v>0</v>
      </c>
    </row>
    <row r="150" spans="2:18" ht="15" customHeight="1">
      <c r="B150" s="30">
        <f t="shared" si="18"/>
      </c>
      <c r="C150" s="32">
        <f>IF(OR(Antragsteller!D133="",Antragsteller!D133=0),"",Antragsteller!D133)</f>
      </c>
      <c r="F150" s="101">
        <f>IF($Q$20="Nein",IF(OR(Antragsteller!J133="",Antragsteller!J133=0),"",Antragsteller!J133),$Q$21)</f>
      </c>
      <c r="G150"/>
      <c r="I150" s="108"/>
      <c r="J150" s="100"/>
      <c r="K150" s="108">
        <f t="shared" si="11"/>
        <v>0</v>
      </c>
      <c r="L150" s="253">
        <f t="shared" si="12"/>
        <v>0</v>
      </c>
      <c r="M150" s="253">
        <f t="shared" si="13"/>
        <v>0</v>
      </c>
      <c r="N150" s="108">
        <f t="shared" si="14"/>
      </c>
      <c r="O150" s="98">
        <f t="shared" si="15"/>
      </c>
      <c r="P150" s="185">
        <f t="shared" si="16"/>
      </c>
      <c r="Q150" s="182">
        <f t="shared" si="10"/>
      </c>
      <c r="R150" s="179">
        <f t="shared" si="17"/>
        <v>0</v>
      </c>
    </row>
    <row r="151" spans="2:18" ht="15" customHeight="1">
      <c r="B151" s="30">
        <f t="shared" si="18"/>
      </c>
      <c r="C151" s="32">
        <f>IF(OR(Antragsteller!D134="",Antragsteller!D134=0),"",Antragsteller!D134)</f>
      </c>
      <c r="F151" s="101">
        <f>IF($Q$20="Nein",IF(OR(Antragsteller!J134="",Antragsteller!J134=0),"",Antragsteller!J134),$Q$21)</f>
      </c>
      <c r="G151"/>
      <c r="I151" s="108"/>
      <c r="J151" s="100"/>
      <c r="K151" s="108">
        <f t="shared" si="11"/>
        <v>0</v>
      </c>
      <c r="L151" s="253">
        <f t="shared" si="12"/>
        <v>0</v>
      </c>
      <c r="M151" s="253">
        <f t="shared" si="13"/>
        <v>0</v>
      </c>
      <c r="N151" s="108">
        <f t="shared" si="14"/>
      </c>
      <c r="O151" s="98">
        <f t="shared" si="15"/>
      </c>
      <c r="P151" s="185">
        <f t="shared" si="16"/>
      </c>
      <c r="Q151" s="182">
        <f t="shared" si="10"/>
      </c>
      <c r="R151" s="179">
        <f t="shared" si="17"/>
        <v>0</v>
      </c>
    </row>
    <row r="152" spans="2:18" ht="15" customHeight="1">
      <c r="B152" s="30">
        <f t="shared" si="18"/>
      </c>
      <c r="C152" s="32">
        <f>IF(OR(Antragsteller!D135="",Antragsteller!D135=0),"",Antragsteller!D135)</f>
      </c>
      <c r="F152" s="101">
        <f>IF($Q$20="Nein",IF(OR(Antragsteller!J135="",Antragsteller!J135=0),"",Antragsteller!J135),$Q$21)</f>
      </c>
      <c r="G152"/>
      <c r="I152" s="108"/>
      <c r="J152" s="100"/>
      <c r="K152" s="108">
        <f t="shared" si="11"/>
        <v>0</v>
      </c>
      <c r="L152" s="253">
        <f t="shared" si="12"/>
        <v>0</v>
      </c>
      <c r="M152" s="253">
        <f t="shared" si="13"/>
        <v>0</v>
      </c>
      <c r="N152" s="108">
        <f t="shared" si="14"/>
      </c>
      <c r="O152" s="98">
        <f t="shared" si="15"/>
      </c>
      <c r="P152" s="185">
        <f t="shared" si="16"/>
      </c>
      <c r="Q152" s="182">
        <f t="shared" si="10"/>
      </c>
      <c r="R152" s="179">
        <f t="shared" si="17"/>
        <v>0</v>
      </c>
    </row>
    <row r="153" spans="2:18" ht="15" customHeight="1">
      <c r="B153" s="30">
        <f t="shared" si="18"/>
      </c>
      <c r="C153" s="32">
        <f>IF(OR(Antragsteller!D136="",Antragsteller!D136=0),"",Antragsteller!D136)</f>
      </c>
      <c r="F153" s="101">
        <f>IF($Q$20="Nein",IF(OR(Antragsteller!J136="",Antragsteller!J136=0),"",Antragsteller!J136),$Q$21)</f>
      </c>
      <c r="G153"/>
      <c r="I153" s="108"/>
      <c r="J153" s="100"/>
      <c r="K153" s="108">
        <f t="shared" si="11"/>
        <v>0</v>
      </c>
      <c r="L153" s="253">
        <f t="shared" si="12"/>
        <v>0</v>
      </c>
      <c r="M153" s="253">
        <f t="shared" si="13"/>
        <v>0</v>
      </c>
      <c r="N153" s="108">
        <f t="shared" si="14"/>
      </c>
      <c r="O153" s="98">
        <f t="shared" si="15"/>
      </c>
      <c r="P153" s="185">
        <f t="shared" si="16"/>
      </c>
      <c r="Q153" s="182">
        <f t="shared" si="10"/>
      </c>
      <c r="R153" s="179">
        <f t="shared" si="17"/>
        <v>0</v>
      </c>
    </row>
    <row r="154" spans="2:18" ht="15" customHeight="1">
      <c r="B154" s="30">
        <f t="shared" si="18"/>
      </c>
      <c r="C154" s="32">
        <f>IF(OR(Antragsteller!D137="",Antragsteller!D137=0),"",Antragsteller!D137)</f>
      </c>
      <c r="F154" s="101">
        <f>IF($Q$20="Nein",IF(OR(Antragsteller!J137="",Antragsteller!J137=0),"",Antragsteller!J137),$Q$21)</f>
      </c>
      <c r="G154"/>
      <c r="I154" s="108"/>
      <c r="J154" s="100"/>
      <c r="K154" s="108">
        <f t="shared" si="11"/>
        <v>0</v>
      </c>
      <c r="L154" s="253">
        <f t="shared" si="12"/>
        <v>0</v>
      </c>
      <c r="M154" s="253">
        <f t="shared" si="13"/>
        <v>0</v>
      </c>
      <c r="N154" s="108">
        <f t="shared" si="14"/>
      </c>
      <c r="O154" s="98">
        <f t="shared" si="15"/>
      </c>
      <c r="P154" s="185">
        <f t="shared" si="16"/>
      </c>
      <c r="Q154" s="182">
        <f t="shared" si="10"/>
      </c>
      <c r="R154" s="179">
        <f t="shared" si="17"/>
        <v>0</v>
      </c>
    </row>
    <row r="155" spans="2:18" ht="15" customHeight="1">
      <c r="B155" s="30">
        <f t="shared" si="18"/>
      </c>
      <c r="C155" s="32">
        <f>IF(OR(Antragsteller!D138="",Antragsteller!D138=0),"",Antragsteller!D138)</f>
      </c>
      <c r="F155" s="101">
        <f>IF($Q$20="Nein",IF(OR(Antragsteller!J138="",Antragsteller!J138=0),"",Antragsteller!J138),$Q$21)</f>
      </c>
      <c r="G155"/>
      <c r="I155" s="108"/>
      <c r="J155" s="100"/>
      <c r="K155" s="108">
        <f t="shared" si="11"/>
        <v>0</v>
      </c>
      <c r="L155" s="253">
        <f t="shared" si="12"/>
        <v>0</v>
      </c>
      <c r="M155" s="253">
        <f t="shared" si="13"/>
        <v>0</v>
      </c>
      <c r="N155" s="108">
        <f t="shared" si="14"/>
      </c>
      <c r="O155" s="98">
        <f t="shared" si="15"/>
      </c>
      <c r="P155" s="185">
        <f t="shared" si="16"/>
      </c>
      <c r="Q155" s="182">
        <f t="shared" si="10"/>
      </c>
      <c r="R155" s="179">
        <f t="shared" si="17"/>
        <v>0</v>
      </c>
    </row>
    <row r="156" spans="2:18" ht="15" customHeight="1">
      <c r="B156" s="30">
        <f t="shared" si="18"/>
      </c>
      <c r="C156" s="32">
        <f>IF(OR(Antragsteller!D139="",Antragsteller!D139=0),"",Antragsteller!D139)</f>
      </c>
      <c r="F156" s="101">
        <f>IF($Q$20="Nein",IF(OR(Antragsteller!J139="",Antragsteller!J139=0),"",Antragsteller!J139),$Q$21)</f>
      </c>
      <c r="G156"/>
      <c r="I156" s="108"/>
      <c r="J156" s="100"/>
      <c r="K156" s="108">
        <f t="shared" si="11"/>
        <v>0</v>
      </c>
      <c r="L156" s="253">
        <f t="shared" si="12"/>
        <v>0</v>
      </c>
      <c r="M156" s="253">
        <f t="shared" si="13"/>
        <v>0</v>
      </c>
      <c r="N156" s="108">
        <f t="shared" si="14"/>
      </c>
      <c r="O156" s="98">
        <f t="shared" si="15"/>
      </c>
      <c r="P156" s="185">
        <f t="shared" si="16"/>
      </c>
      <c r="Q156" s="182">
        <f t="shared" si="10"/>
      </c>
      <c r="R156" s="179">
        <f t="shared" si="17"/>
        <v>0</v>
      </c>
    </row>
    <row r="157" spans="2:18" ht="15" customHeight="1">
      <c r="B157" s="30">
        <f t="shared" si="18"/>
      </c>
      <c r="C157" s="32">
        <f>IF(OR(Antragsteller!D140="",Antragsteller!D140=0),"",Antragsteller!D140)</f>
      </c>
      <c r="F157" s="101">
        <f>IF($Q$20="Nein",IF(OR(Antragsteller!J140="",Antragsteller!J140=0),"",Antragsteller!J140),$Q$21)</f>
      </c>
      <c r="G157"/>
      <c r="I157" s="108"/>
      <c r="J157" s="100"/>
      <c r="K157" s="108">
        <f t="shared" si="11"/>
        <v>0</v>
      </c>
      <c r="L157" s="253">
        <f t="shared" si="12"/>
        <v>0</v>
      </c>
      <c r="M157" s="253">
        <f t="shared" si="13"/>
        <v>0</v>
      </c>
      <c r="N157" s="108">
        <f t="shared" si="14"/>
      </c>
      <c r="O157" s="98">
        <f t="shared" si="15"/>
      </c>
      <c r="P157" s="185">
        <f t="shared" si="16"/>
      </c>
      <c r="Q157" s="182">
        <f t="shared" si="10"/>
      </c>
      <c r="R157" s="179">
        <f t="shared" si="17"/>
        <v>0</v>
      </c>
    </row>
    <row r="158" spans="2:18" ht="15" customHeight="1">
      <c r="B158" s="30">
        <f t="shared" si="18"/>
      </c>
      <c r="C158" s="32">
        <f>IF(OR(Antragsteller!D141="",Antragsteller!D141=0),"",Antragsteller!D141)</f>
      </c>
      <c r="F158" s="101">
        <f>IF($Q$20="Nein",IF(OR(Antragsteller!J141="",Antragsteller!J141=0),"",Antragsteller!J141),$Q$21)</f>
      </c>
      <c r="G158"/>
      <c r="I158" s="108"/>
      <c r="J158" s="100"/>
      <c r="K158" s="108">
        <f t="shared" si="11"/>
        <v>0</v>
      </c>
      <c r="L158" s="253">
        <f t="shared" si="12"/>
        <v>0</v>
      </c>
      <c r="M158" s="253">
        <f t="shared" si="13"/>
        <v>0</v>
      </c>
      <c r="N158" s="108">
        <f t="shared" si="14"/>
      </c>
      <c r="O158" s="98">
        <f t="shared" si="15"/>
      </c>
      <c r="P158" s="185">
        <f t="shared" si="16"/>
      </c>
      <c r="Q158" s="182">
        <f t="shared" si="10"/>
      </c>
      <c r="R158" s="179">
        <f t="shared" si="17"/>
        <v>0</v>
      </c>
    </row>
    <row r="159" spans="2:18" ht="15" customHeight="1">
      <c r="B159" s="30">
        <f t="shared" si="18"/>
      </c>
      <c r="C159" s="32">
        <f>IF(OR(Antragsteller!D142="",Antragsteller!D142=0),"",Antragsteller!D142)</f>
      </c>
      <c r="F159" s="101">
        <f>IF($Q$20="Nein",IF(OR(Antragsteller!J142="",Antragsteller!J142=0),"",Antragsteller!J142),$Q$21)</f>
      </c>
      <c r="G159"/>
      <c r="I159" s="108"/>
      <c r="J159" s="100"/>
      <c r="K159" s="108">
        <f t="shared" si="11"/>
        <v>0</v>
      </c>
      <c r="L159" s="253">
        <f t="shared" si="12"/>
        <v>0</v>
      </c>
      <c r="M159" s="253">
        <f t="shared" si="13"/>
        <v>0</v>
      </c>
      <c r="N159" s="108">
        <f t="shared" si="14"/>
      </c>
      <c r="O159" s="98">
        <f t="shared" si="15"/>
      </c>
      <c r="P159" s="185">
        <f t="shared" si="16"/>
      </c>
      <c r="Q159" s="182">
        <f t="shared" si="10"/>
      </c>
      <c r="R159" s="179">
        <f t="shared" si="17"/>
        <v>0</v>
      </c>
    </row>
    <row r="160" spans="2:18" ht="15" customHeight="1">
      <c r="B160" s="30">
        <f t="shared" si="18"/>
      </c>
      <c r="C160" s="32">
        <f>IF(OR(Antragsteller!D143="",Antragsteller!D143=0),"",Antragsteller!D143)</f>
      </c>
      <c r="F160" s="101">
        <f>IF($Q$20="Nein",IF(OR(Antragsteller!J143="",Antragsteller!J143=0),"",Antragsteller!J143),$Q$21)</f>
      </c>
      <c r="G160"/>
      <c r="I160" s="108"/>
      <c r="J160" s="100"/>
      <c r="K160" s="108">
        <f t="shared" si="11"/>
        <v>0</v>
      </c>
      <c r="L160" s="253">
        <f t="shared" si="12"/>
        <v>0</v>
      </c>
      <c r="M160" s="253">
        <f t="shared" si="13"/>
        <v>0</v>
      </c>
      <c r="N160" s="108">
        <f t="shared" si="14"/>
      </c>
      <c r="O160" s="98">
        <f t="shared" si="15"/>
      </c>
      <c r="P160" s="185">
        <f t="shared" si="16"/>
      </c>
      <c r="Q160" s="182">
        <f t="shared" si="10"/>
      </c>
      <c r="R160" s="179">
        <f t="shared" si="17"/>
        <v>0</v>
      </c>
    </row>
    <row r="161" spans="2:18" ht="15" customHeight="1">
      <c r="B161" s="30">
        <f t="shared" si="18"/>
      </c>
      <c r="C161" s="32">
        <f>IF(OR(Antragsteller!D144="",Antragsteller!D144=0),"",Antragsteller!D144)</f>
      </c>
      <c r="F161" s="101">
        <f>IF($Q$20="Nein",IF(OR(Antragsteller!J144="",Antragsteller!J144=0),"",Antragsteller!J144),$Q$21)</f>
      </c>
      <c r="G161"/>
      <c r="I161" s="108"/>
      <c r="J161" s="100"/>
      <c r="K161" s="108">
        <f t="shared" si="11"/>
        <v>0</v>
      </c>
      <c r="L161" s="253">
        <f t="shared" si="12"/>
        <v>0</v>
      </c>
      <c r="M161" s="253">
        <f t="shared" si="13"/>
        <v>0</v>
      </c>
      <c r="N161" s="108">
        <f t="shared" si="14"/>
      </c>
      <c r="O161" s="98">
        <f t="shared" si="15"/>
      </c>
      <c r="P161" s="185">
        <f t="shared" si="16"/>
      </c>
      <c r="Q161" s="182">
        <f t="shared" si="10"/>
      </c>
      <c r="R161" s="179">
        <f t="shared" si="17"/>
        <v>0</v>
      </c>
    </row>
    <row r="162" spans="2:18" ht="15" customHeight="1">
      <c r="B162" s="30">
        <f t="shared" si="18"/>
      </c>
      <c r="C162" s="32">
        <f>IF(OR(Antragsteller!D145="",Antragsteller!D145=0),"",Antragsteller!D145)</f>
      </c>
      <c r="F162" s="101">
        <f>IF($Q$20="Nein",IF(OR(Antragsteller!J145="",Antragsteller!J145=0),"",Antragsteller!J145),$Q$21)</f>
      </c>
      <c r="G162"/>
      <c r="I162" s="108"/>
      <c r="J162" s="100"/>
      <c r="K162" s="108">
        <f t="shared" si="11"/>
        <v>0</v>
      </c>
      <c r="L162" s="253">
        <f t="shared" si="12"/>
        <v>0</v>
      </c>
      <c r="M162" s="253">
        <f t="shared" si="13"/>
        <v>0</v>
      </c>
      <c r="N162" s="108">
        <f t="shared" si="14"/>
      </c>
      <c r="O162" s="98">
        <f t="shared" si="15"/>
      </c>
      <c r="P162" s="185">
        <f t="shared" si="16"/>
      </c>
      <c r="Q162" s="182">
        <f t="shared" si="10"/>
      </c>
      <c r="R162" s="179">
        <f t="shared" si="17"/>
        <v>0</v>
      </c>
    </row>
    <row r="163" spans="2:18" ht="15" customHeight="1">
      <c r="B163" s="30">
        <f t="shared" si="18"/>
      </c>
      <c r="C163" s="32">
        <f>IF(OR(Antragsteller!D146="",Antragsteller!D146=0),"",Antragsteller!D146)</f>
      </c>
      <c r="F163" s="101">
        <f>IF($Q$20="Nein",IF(OR(Antragsteller!J146="",Antragsteller!J146=0),"",Antragsteller!J146),$Q$21)</f>
      </c>
      <c r="G163"/>
      <c r="I163" s="108"/>
      <c r="J163" s="100"/>
      <c r="K163" s="108">
        <f t="shared" si="11"/>
        <v>0</v>
      </c>
      <c r="L163" s="253">
        <f t="shared" si="12"/>
        <v>0</v>
      </c>
      <c r="M163" s="253">
        <f t="shared" si="13"/>
        <v>0</v>
      </c>
      <c r="N163" s="108">
        <f t="shared" si="14"/>
      </c>
      <c r="O163" s="98">
        <f t="shared" si="15"/>
      </c>
      <c r="P163" s="185">
        <f t="shared" si="16"/>
      </c>
      <c r="Q163" s="182">
        <f t="shared" si="10"/>
      </c>
      <c r="R163" s="179">
        <f t="shared" si="17"/>
        <v>0</v>
      </c>
    </row>
    <row r="164" spans="2:18" ht="15" customHeight="1">
      <c r="B164" s="30">
        <f t="shared" si="18"/>
      </c>
      <c r="C164" s="32">
        <f>IF(OR(Antragsteller!D147="",Antragsteller!D147=0),"",Antragsteller!D147)</f>
      </c>
      <c r="F164" s="101">
        <f>IF($Q$20="Nein",IF(OR(Antragsteller!J147="",Antragsteller!J147=0),"",Antragsteller!J147),$Q$21)</f>
      </c>
      <c r="G164"/>
      <c r="I164" s="108"/>
      <c r="J164" s="100"/>
      <c r="K164" s="108">
        <f t="shared" si="11"/>
        <v>0</v>
      </c>
      <c r="L164" s="253">
        <f t="shared" si="12"/>
        <v>0</v>
      </c>
      <c r="M164" s="253">
        <f t="shared" si="13"/>
        <v>0</v>
      </c>
      <c r="N164" s="108">
        <f t="shared" si="14"/>
      </c>
      <c r="O164" s="98">
        <f t="shared" si="15"/>
      </c>
      <c r="P164" s="185">
        <f t="shared" si="16"/>
      </c>
      <c r="Q164" s="182">
        <f t="shared" si="10"/>
      </c>
      <c r="R164" s="179">
        <f t="shared" si="17"/>
        <v>0</v>
      </c>
    </row>
    <row r="165" spans="2:18" ht="15" customHeight="1">
      <c r="B165" s="30">
        <f t="shared" si="18"/>
      </c>
      <c r="C165" s="32">
        <f>IF(OR(Antragsteller!D148="",Antragsteller!D148=0),"",Antragsteller!D148)</f>
      </c>
      <c r="F165" s="101">
        <f>IF($Q$20="Nein",IF(OR(Antragsteller!J148="",Antragsteller!J148=0),"",Antragsteller!J148),$Q$21)</f>
      </c>
      <c r="G165"/>
      <c r="I165" s="108"/>
      <c r="J165" s="100"/>
      <c r="K165" s="108">
        <f t="shared" si="11"/>
        <v>0</v>
      </c>
      <c r="L165" s="253">
        <f t="shared" si="12"/>
        <v>0</v>
      </c>
      <c r="M165" s="253">
        <f t="shared" si="13"/>
        <v>0</v>
      </c>
      <c r="N165" s="108">
        <f t="shared" si="14"/>
      </c>
      <c r="O165" s="98">
        <f t="shared" si="15"/>
      </c>
      <c r="P165" s="185">
        <f t="shared" si="16"/>
      </c>
      <c r="Q165" s="182">
        <f t="shared" si="10"/>
      </c>
      <c r="R165" s="179">
        <f t="shared" si="17"/>
        <v>0</v>
      </c>
    </row>
    <row r="166" spans="2:18" ht="15" customHeight="1">
      <c r="B166" s="30">
        <f t="shared" si="18"/>
      </c>
      <c r="C166" s="32">
        <f>IF(OR(Antragsteller!D149="",Antragsteller!D149=0),"",Antragsteller!D149)</f>
      </c>
      <c r="F166" s="101">
        <f>IF($Q$20="Nein",IF(OR(Antragsteller!J149="",Antragsteller!J149=0),"",Antragsteller!J149),$Q$21)</f>
      </c>
      <c r="G166"/>
      <c r="I166" s="108"/>
      <c r="J166" s="100"/>
      <c r="K166" s="108">
        <f t="shared" si="11"/>
        <v>0</v>
      </c>
      <c r="L166" s="253">
        <f t="shared" si="12"/>
        <v>0</v>
      </c>
      <c r="M166" s="253">
        <f t="shared" si="13"/>
        <v>0</v>
      </c>
      <c r="N166" s="108">
        <f t="shared" si="14"/>
      </c>
      <c r="O166" s="98">
        <f t="shared" si="15"/>
      </c>
      <c r="P166" s="185">
        <f t="shared" si="16"/>
      </c>
      <c r="Q166" s="182">
        <f t="shared" si="10"/>
      </c>
      <c r="R166" s="179">
        <f t="shared" si="17"/>
        <v>0</v>
      </c>
    </row>
    <row r="167" spans="2:18" ht="15" customHeight="1">
      <c r="B167" s="30">
        <f t="shared" si="18"/>
      </c>
      <c r="C167" s="32">
        <f>IF(OR(Antragsteller!D150="",Antragsteller!D150=0),"",Antragsteller!D150)</f>
      </c>
      <c r="F167" s="101">
        <f>IF($Q$20="Nein",IF(OR(Antragsteller!J150="",Antragsteller!J150=0),"",Antragsteller!J150),$Q$21)</f>
      </c>
      <c r="G167"/>
      <c r="I167" s="108"/>
      <c r="J167" s="100"/>
      <c r="K167" s="108">
        <f t="shared" si="11"/>
        <v>0</v>
      </c>
      <c r="L167" s="253">
        <f t="shared" si="12"/>
        <v>0</v>
      </c>
      <c r="M167" s="253">
        <f t="shared" si="13"/>
        <v>0</v>
      </c>
      <c r="N167" s="108">
        <f t="shared" si="14"/>
      </c>
      <c r="O167" s="98">
        <f t="shared" si="15"/>
      </c>
      <c r="P167" s="185">
        <f t="shared" si="16"/>
      </c>
      <c r="Q167" s="182">
        <f t="shared" si="10"/>
      </c>
      <c r="R167" s="179">
        <f t="shared" si="17"/>
        <v>0</v>
      </c>
    </row>
    <row r="168" spans="2:18" ht="15" customHeight="1">
      <c r="B168" s="30">
        <f t="shared" si="18"/>
      </c>
      <c r="C168" s="32">
        <f>IF(OR(Antragsteller!D151="",Antragsteller!D151=0),"",Antragsteller!D151)</f>
      </c>
      <c r="F168" s="101">
        <f>IF($Q$20="Nein",IF(OR(Antragsteller!J151="",Antragsteller!J151=0),"",Antragsteller!J151),$Q$21)</f>
      </c>
      <c r="G168"/>
      <c r="I168" s="108"/>
      <c r="J168" s="100"/>
      <c r="K168" s="108">
        <f t="shared" si="11"/>
        <v>0</v>
      </c>
      <c r="L168" s="253">
        <f t="shared" si="12"/>
        <v>0</v>
      </c>
      <c r="M168" s="253">
        <f t="shared" si="13"/>
        <v>0</v>
      </c>
      <c r="N168" s="108">
        <f t="shared" si="14"/>
      </c>
      <c r="O168" s="98">
        <f t="shared" si="15"/>
      </c>
      <c r="P168" s="185">
        <f t="shared" si="16"/>
      </c>
      <c r="Q168" s="182">
        <f t="shared" si="10"/>
      </c>
      <c r="R168" s="179">
        <f t="shared" si="17"/>
        <v>0</v>
      </c>
    </row>
    <row r="169" spans="2:18" ht="15" customHeight="1">
      <c r="B169" s="30">
        <f t="shared" si="18"/>
      </c>
      <c r="C169" s="32">
        <f>IF(OR(Antragsteller!D152="",Antragsteller!D152=0),"",Antragsteller!D152)</f>
      </c>
      <c r="F169" s="101">
        <f>IF($Q$20="Nein",IF(OR(Antragsteller!J152="",Antragsteller!J152=0),"",Antragsteller!J152),$Q$21)</f>
      </c>
      <c r="G169"/>
      <c r="I169" s="108"/>
      <c r="J169" s="100"/>
      <c r="K169" s="108">
        <f t="shared" si="11"/>
        <v>0</v>
      </c>
      <c r="L169" s="253">
        <f t="shared" si="12"/>
        <v>0</v>
      </c>
      <c r="M169" s="253">
        <f t="shared" si="13"/>
        <v>0</v>
      </c>
      <c r="N169" s="108">
        <f t="shared" si="14"/>
      </c>
      <c r="O169" s="98">
        <f t="shared" si="15"/>
      </c>
      <c r="P169" s="185">
        <f t="shared" si="16"/>
      </c>
      <c r="Q169" s="182">
        <f t="shared" si="10"/>
      </c>
      <c r="R169" s="179">
        <f t="shared" si="17"/>
        <v>0</v>
      </c>
    </row>
    <row r="170" spans="2:18" ht="15" customHeight="1">
      <c r="B170" s="30">
        <f t="shared" si="18"/>
      </c>
      <c r="C170" s="32">
        <f>IF(OR(Antragsteller!D153="",Antragsteller!D153=0),"",Antragsteller!D153)</f>
      </c>
      <c r="F170" s="101">
        <f>IF($Q$20="Nein",IF(OR(Antragsteller!J153="",Antragsteller!J153=0),"",Antragsteller!J153),$Q$21)</f>
      </c>
      <c r="G170"/>
      <c r="I170" s="108"/>
      <c r="J170" s="100"/>
      <c r="K170" s="108">
        <f t="shared" si="11"/>
        <v>0</v>
      </c>
      <c r="L170" s="253">
        <f t="shared" si="12"/>
        <v>0</v>
      </c>
      <c r="M170" s="253">
        <f t="shared" si="13"/>
        <v>0</v>
      </c>
      <c r="N170" s="108">
        <f t="shared" si="14"/>
      </c>
      <c r="O170" s="98">
        <f t="shared" si="15"/>
      </c>
      <c r="P170" s="185">
        <f t="shared" si="16"/>
      </c>
      <c r="Q170" s="182">
        <f t="shared" si="10"/>
      </c>
      <c r="R170" s="179">
        <f t="shared" si="17"/>
        <v>0</v>
      </c>
    </row>
    <row r="171" spans="2:18" ht="15" customHeight="1">
      <c r="B171" s="30">
        <f t="shared" si="18"/>
      </c>
      <c r="C171" s="32">
        <f>IF(OR(Antragsteller!D154="",Antragsteller!D154=0),"",Antragsteller!D154)</f>
      </c>
      <c r="F171" s="101">
        <f>IF($Q$20="Nein",IF(OR(Antragsteller!J154="",Antragsteller!J154=0),"",Antragsteller!J154),$Q$21)</f>
      </c>
      <c r="G171"/>
      <c r="I171" s="108"/>
      <c r="J171" s="100"/>
      <c r="K171" s="108">
        <f t="shared" si="11"/>
        <v>0</v>
      </c>
      <c r="L171" s="253">
        <f t="shared" si="12"/>
        <v>0</v>
      </c>
      <c r="M171" s="253">
        <f t="shared" si="13"/>
        <v>0</v>
      </c>
      <c r="N171" s="108">
        <f t="shared" si="14"/>
      </c>
      <c r="O171" s="98">
        <f t="shared" si="15"/>
      </c>
      <c r="P171" s="185">
        <f t="shared" si="16"/>
      </c>
      <c r="Q171" s="182">
        <f t="shared" si="10"/>
      </c>
      <c r="R171" s="179">
        <f t="shared" si="17"/>
        <v>0</v>
      </c>
    </row>
    <row r="172" spans="2:18" ht="15" customHeight="1">
      <c r="B172" s="30">
        <f t="shared" si="18"/>
      </c>
      <c r="C172" s="32">
        <f>IF(OR(Antragsteller!D155="",Antragsteller!D155=0),"",Antragsteller!D155)</f>
      </c>
      <c r="F172" s="101">
        <f>IF($Q$20="Nein",IF(OR(Antragsteller!J155="",Antragsteller!J155=0),"",Antragsteller!J155),$Q$21)</f>
      </c>
      <c r="G172"/>
      <c r="I172" s="108"/>
      <c r="J172" s="100"/>
      <c r="K172" s="108">
        <f t="shared" si="11"/>
        <v>0</v>
      </c>
      <c r="L172" s="253">
        <f t="shared" si="12"/>
        <v>0</v>
      </c>
      <c r="M172" s="253">
        <f t="shared" si="13"/>
        <v>0</v>
      </c>
      <c r="N172" s="108">
        <f t="shared" si="14"/>
      </c>
      <c r="O172" s="98">
        <f t="shared" si="15"/>
      </c>
      <c r="P172" s="185">
        <f t="shared" si="16"/>
      </c>
      <c r="Q172" s="182">
        <f t="shared" si="10"/>
      </c>
      <c r="R172" s="179">
        <f t="shared" si="17"/>
        <v>0</v>
      </c>
    </row>
    <row r="173" spans="2:18" ht="15" customHeight="1">
      <c r="B173" s="30">
        <f t="shared" si="18"/>
      </c>
      <c r="C173" s="32">
        <f>IF(OR(Antragsteller!D156="",Antragsteller!D156=0),"",Antragsteller!D156)</f>
      </c>
      <c r="F173" s="101">
        <f>IF($Q$20="Nein",IF(OR(Antragsteller!J156="",Antragsteller!J156=0),"",Antragsteller!J156),$Q$21)</f>
      </c>
      <c r="G173"/>
      <c r="I173" s="108"/>
      <c r="J173" s="100"/>
      <c r="K173" s="108">
        <f t="shared" si="11"/>
        <v>0</v>
      </c>
      <c r="L173" s="253">
        <f t="shared" si="12"/>
        <v>0</v>
      </c>
      <c r="M173" s="253">
        <f t="shared" si="13"/>
        <v>0</v>
      </c>
      <c r="N173" s="108">
        <f t="shared" si="14"/>
      </c>
      <c r="O173" s="98">
        <f t="shared" si="15"/>
      </c>
      <c r="P173" s="185">
        <f t="shared" si="16"/>
      </c>
      <c r="Q173" s="182">
        <f t="shared" si="10"/>
      </c>
      <c r="R173" s="179">
        <f t="shared" si="17"/>
        <v>0</v>
      </c>
    </row>
    <row r="174" spans="2:18" ht="15" customHeight="1">
      <c r="B174" s="30">
        <f t="shared" si="18"/>
      </c>
      <c r="C174" s="32">
        <f>IF(OR(Antragsteller!D157="",Antragsteller!D157=0),"",Antragsteller!D157)</f>
      </c>
      <c r="F174" s="101">
        <f>IF($Q$20="Nein",IF(OR(Antragsteller!J157="",Antragsteller!J157=0),"",Antragsteller!J157),$Q$21)</f>
      </c>
      <c r="G174"/>
      <c r="I174" s="108"/>
      <c r="J174" s="100"/>
      <c r="K174" s="108">
        <f t="shared" si="11"/>
        <v>0</v>
      </c>
      <c r="L174" s="253">
        <f t="shared" si="12"/>
        <v>0</v>
      </c>
      <c r="M174" s="253">
        <f t="shared" si="13"/>
        <v>0</v>
      </c>
      <c r="N174" s="108">
        <f t="shared" si="14"/>
      </c>
      <c r="O174" s="98">
        <f t="shared" si="15"/>
      </c>
      <c r="P174" s="185">
        <f t="shared" si="16"/>
      </c>
      <c r="Q174" s="182">
        <f t="shared" si="10"/>
      </c>
      <c r="R174" s="179">
        <f t="shared" si="17"/>
        <v>0</v>
      </c>
    </row>
    <row r="175" spans="2:18" ht="15" customHeight="1">
      <c r="B175" s="30">
        <f t="shared" si="18"/>
      </c>
      <c r="C175" s="32">
        <f>IF(OR(Antragsteller!D158="",Antragsteller!D158=0),"",Antragsteller!D158)</f>
      </c>
      <c r="F175" s="101">
        <f>IF($Q$20="Nein",IF(OR(Antragsteller!J158="",Antragsteller!J158=0),"",Antragsteller!J158),$Q$21)</f>
      </c>
      <c r="G175"/>
      <c r="I175" s="108"/>
      <c r="J175" s="100"/>
      <c r="K175" s="108">
        <f t="shared" si="11"/>
        <v>0</v>
      </c>
      <c r="L175" s="253">
        <f t="shared" si="12"/>
        <v>0</v>
      </c>
      <c r="M175" s="253">
        <f t="shared" si="13"/>
        <v>0</v>
      </c>
      <c r="N175" s="108">
        <f t="shared" si="14"/>
      </c>
      <c r="O175" s="98">
        <f t="shared" si="15"/>
      </c>
      <c r="P175" s="185">
        <f t="shared" si="16"/>
      </c>
      <c r="Q175" s="182">
        <f aca="true" t="shared" si="19" ref="Q175:Q238">IF(AND(B175&lt;&gt;"",$F$21&lt;&gt;""),MIN(K175*$F$22,$Q$28/KorrekturTeilnehmerzahl),"")</f>
      </c>
      <c r="R175" s="179">
        <f t="shared" si="17"/>
        <v>0</v>
      </c>
    </row>
    <row r="176" spans="2:18" ht="15" customHeight="1">
      <c r="B176" s="30">
        <f t="shared" si="18"/>
      </c>
      <c r="C176" s="32">
        <f>IF(OR(Antragsteller!D159="",Antragsteller!D159=0),"",Antragsteller!D159)</f>
      </c>
      <c r="F176" s="101">
        <f>IF($Q$20="Nein",IF(OR(Antragsteller!J159="",Antragsteller!J159=0),"",Antragsteller!J159),$Q$21)</f>
      </c>
      <c r="G176"/>
      <c r="I176" s="108"/>
      <c r="J176" s="100"/>
      <c r="K176" s="108">
        <f aca="true" t="shared" si="20" ref="K176:K239">IF(B176&lt;&gt;"",IF(AND($Q$20="Nein",I176&lt;&gt;""),I176,IF(F176&lt;&gt;"",F176,0)),0)</f>
        <v>0</v>
      </c>
      <c r="L176" s="253">
        <f aca="true" t="shared" si="21" ref="L176:L239">IF(ISERROR(IF(($Q176/($Q$28/$Q$19))&gt;=0.8,($Q$16*0.9),(($Q$16+$Q176)*0.5))),0,IF(($Q176/($Q$28/$Q$19))&gt;=0.8,(($Q$28/$Q$19)*0.9),((($Q$28/$Q$19)+$Q176)*0.5)))</f>
        <v>0</v>
      </c>
      <c r="M176" s="253">
        <f aca="true" t="shared" si="22" ref="M176:M239">$Q$16-L176</f>
        <v>0</v>
      </c>
      <c r="N176" s="108">
        <f aca="true" t="shared" si="23" ref="N176:N239">IF(AND(B176&lt;&gt;"",C176&lt;&gt;""),ROUND(Q176/($Q$16+Q176)*100,2),"")</f>
      </c>
      <c r="O176" s="98">
        <f aca="true" t="shared" si="24" ref="O176:O239">IF(AND(B176&lt;&gt;"",C176&lt;&gt;""),TEXT(M176/$Q$16*100,"0,00")&amp;" / "&amp;ROUND(M176/($Q$16+Q176)*100,2),"")</f>
      </c>
      <c r="P176" s="185">
        <f aca="true" t="shared" si="25" ref="P176:P239">IF(AND(B176&lt;&gt;"",C176&lt;&gt;""),ROUND(IF((Q176/$Q$16)&gt;=0.8,($Q$16*0.9),(($Q$16+Q176)*0.5))/($Q$16+Q176)*100,2),"")</f>
      </c>
      <c r="Q176" s="182">
        <f t="shared" si="19"/>
      </c>
      <c r="R176" s="179">
        <f aca="true" t="shared" si="26" ref="R176:R239">IF(AND($B176&lt;&gt;"",$C176&lt;&gt;""),IF(AND($Q$20="Ja",$Q$21&lt;&gt;"",$Q$21&lt;&gt;0,$Q$21&lt;=$F$14),"ok",IF(AND($Q$20="Nein",OR($I176&lt;&gt;"",$F176&lt;&gt;"")),"ok","")),)</f>
        <v>0</v>
      </c>
    </row>
    <row r="177" spans="2:18" ht="15" customHeight="1">
      <c r="B177" s="30">
        <f t="shared" si="18"/>
      </c>
      <c r="C177" s="32">
        <f>IF(OR(Antragsteller!D160="",Antragsteller!D160=0),"",Antragsteller!D160)</f>
      </c>
      <c r="F177" s="101">
        <f>IF($Q$20="Nein",IF(OR(Antragsteller!J160="",Antragsteller!J160=0),"",Antragsteller!J160),$Q$21)</f>
      </c>
      <c r="G177"/>
      <c r="I177" s="108"/>
      <c r="J177" s="100"/>
      <c r="K177" s="108">
        <f t="shared" si="20"/>
        <v>0</v>
      </c>
      <c r="L177" s="253">
        <f t="shared" si="21"/>
        <v>0</v>
      </c>
      <c r="M177" s="253">
        <f t="shared" si="22"/>
        <v>0</v>
      </c>
      <c r="N177" s="108">
        <f t="shared" si="23"/>
      </c>
      <c r="O177" s="98">
        <f t="shared" si="24"/>
      </c>
      <c r="P177" s="185">
        <f t="shared" si="25"/>
      </c>
      <c r="Q177" s="182">
        <f t="shared" si="19"/>
      </c>
      <c r="R177" s="179">
        <f t="shared" si="26"/>
        <v>0</v>
      </c>
    </row>
    <row r="178" spans="2:18" ht="15" customHeight="1">
      <c r="B178" s="30">
        <f t="shared" si="18"/>
      </c>
      <c r="C178" s="32">
        <f>IF(OR(Antragsteller!D161="",Antragsteller!D161=0),"",Antragsteller!D161)</f>
      </c>
      <c r="F178" s="101">
        <f>IF($Q$20="Nein",IF(OR(Antragsteller!J161="",Antragsteller!J161=0),"",Antragsteller!J161),$Q$21)</f>
      </c>
      <c r="G178"/>
      <c r="I178" s="108"/>
      <c r="J178" s="100"/>
      <c r="K178" s="108">
        <f t="shared" si="20"/>
        <v>0</v>
      </c>
      <c r="L178" s="253">
        <f t="shared" si="21"/>
        <v>0</v>
      </c>
      <c r="M178" s="253">
        <f t="shared" si="22"/>
        <v>0</v>
      </c>
      <c r="N178" s="108">
        <f t="shared" si="23"/>
      </c>
      <c r="O178" s="98">
        <f t="shared" si="24"/>
      </c>
      <c r="P178" s="185">
        <f t="shared" si="25"/>
      </c>
      <c r="Q178" s="182">
        <f t="shared" si="19"/>
      </c>
      <c r="R178" s="179">
        <f t="shared" si="26"/>
        <v>0</v>
      </c>
    </row>
    <row r="179" spans="2:18" ht="15" customHeight="1">
      <c r="B179" s="30">
        <f t="shared" si="18"/>
      </c>
      <c r="C179" s="32">
        <f>IF(OR(Antragsteller!D162="",Antragsteller!D162=0),"",Antragsteller!D162)</f>
      </c>
      <c r="F179" s="101">
        <f>IF($Q$20="Nein",IF(OR(Antragsteller!J162="",Antragsteller!J162=0),"",Antragsteller!J162),$Q$21)</f>
      </c>
      <c r="G179"/>
      <c r="I179" s="108"/>
      <c r="J179" s="100"/>
      <c r="K179" s="108">
        <f t="shared" si="20"/>
        <v>0</v>
      </c>
      <c r="L179" s="253">
        <f t="shared" si="21"/>
        <v>0</v>
      </c>
      <c r="M179" s="253">
        <f t="shared" si="22"/>
        <v>0</v>
      </c>
      <c r="N179" s="108">
        <f t="shared" si="23"/>
      </c>
      <c r="O179" s="98">
        <f t="shared" si="24"/>
      </c>
      <c r="P179" s="185">
        <f t="shared" si="25"/>
      </c>
      <c r="Q179" s="182">
        <f t="shared" si="19"/>
      </c>
      <c r="R179" s="179">
        <f t="shared" si="26"/>
        <v>0</v>
      </c>
    </row>
    <row r="180" spans="2:18" ht="15" customHeight="1">
      <c r="B180" s="30">
        <f t="shared" si="18"/>
      </c>
      <c r="C180" s="32">
        <f>IF(OR(Antragsteller!D163="",Antragsteller!D163=0),"",Antragsteller!D163)</f>
      </c>
      <c r="F180" s="101">
        <f>IF($Q$20="Nein",IF(OR(Antragsteller!J163="",Antragsteller!J163=0),"",Antragsteller!J163),$Q$21)</f>
      </c>
      <c r="G180"/>
      <c r="I180" s="108"/>
      <c r="J180" s="100"/>
      <c r="K180" s="108">
        <f t="shared" si="20"/>
        <v>0</v>
      </c>
      <c r="L180" s="253">
        <f t="shared" si="21"/>
        <v>0</v>
      </c>
      <c r="M180" s="253">
        <f t="shared" si="22"/>
        <v>0</v>
      </c>
      <c r="N180" s="108">
        <f t="shared" si="23"/>
      </c>
      <c r="O180" s="98">
        <f t="shared" si="24"/>
      </c>
      <c r="P180" s="185">
        <f t="shared" si="25"/>
      </c>
      <c r="Q180" s="182">
        <f t="shared" si="19"/>
      </c>
      <c r="R180" s="179">
        <f t="shared" si="26"/>
        <v>0</v>
      </c>
    </row>
    <row r="181" spans="2:18" ht="15" customHeight="1">
      <c r="B181" s="30">
        <f t="shared" si="18"/>
      </c>
      <c r="C181" s="32">
        <f>IF(OR(Antragsteller!D164="",Antragsteller!D164=0),"",Antragsteller!D164)</f>
      </c>
      <c r="F181" s="101">
        <f>IF($Q$20="Nein",IF(OR(Antragsteller!J164="",Antragsteller!J164=0),"",Antragsteller!J164),$Q$21)</f>
      </c>
      <c r="G181"/>
      <c r="I181" s="108"/>
      <c r="J181" s="100"/>
      <c r="K181" s="108">
        <f t="shared" si="20"/>
        <v>0</v>
      </c>
      <c r="L181" s="253">
        <f t="shared" si="21"/>
        <v>0</v>
      </c>
      <c r="M181" s="253">
        <f t="shared" si="22"/>
        <v>0</v>
      </c>
      <c r="N181" s="108">
        <f t="shared" si="23"/>
      </c>
      <c r="O181" s="98">
        <f t="shared" si="24"/>
      </c>
      <c r="P181" s="185">
        <f t="shared" si="25"/>
      </c>
      <c r="Q181" s="182">
        <f t="shared" si="19"/>
      </c>
      <c r="R181" s="179">
        <f t="shared" si="26"/>
        <v>0</v>
      </c>
    </row>
    <row r="182" spans="2:18" ht="15" customHeight="1">
      <c r="B182" s="30">
        <f t="shared" si="18"/>
      </c>
      <c r="C182" s="32">
        <f>IF(OR(Antragsteller!D165="",Antragsteller!D165=0),"",Antragsteller!D165)</f>
      </c>
      <c r="F182" s="101">
        <f>IF($Q$20="Nein",IF(OR(Antragsteller!J165="",Antragsteller!J165=0),"",Antragsteller!J165),$Q$21)</f>
      </c>
      <c r="G182"/>
      <c r="I182" s="108"/>
      <c r="J182" s="100"/>
      <c r="K182" s="108">
        <f t="shared" si="20"/>
        <v>0</v>
      </c>
      <c r="L182" s="253">
        <f t="shared" si="21"/>
        <v>0</v>
      </c>
      <c r="M182" s="253">
        <f t="shared" si="22"/>
        <v>0</v>
      </c>
      <c r="N182" s="108">
        <f t="shared" si="23"/>
      </c>
      <c r="O182" s="98">
        <f t="shared" si="24"/>
      </c>
      <c r="P182" s="185">
        <f t="shared" si="25"/>
      </c>
      <c r="Q182" s="182">
        <f t="shared" si="19"/>
      </c>
      <c r="R182" s="179">
        <f t="shared" si="26"/>
        <v>0</v>
      </c>
    </row>
    <row r="183" spans="2:18" ht="15" customHeight="1">
      <c r="B183" s="30">
        <f t="shared" si="18"/>
      </c>
      <c r="C183" s="32">
        <f>IF(OR(Antragsteller!D166="",Antragsteller!D166=0),"",Antragsteller!D166)</f>
      </c>
      <c r="F183" s="101">
        <f>IF($Q$20="Nein",IF(OR(Antragsteller!J166="",Antragsteller!J166=0),"",Antragsteller!J166),$Q$21)</f>
      </c>
      <c r="G183"/>
      <c r="I183" s="108"/>
      <c r="J183" s="100"/>
      <c r="K183" s="108">
        <f t="shared" si="20"/>
        <v>0</v>
      </c>
      <c r="L183" s="253">
        <f t="shared" si="21"/>
        <v>0</v>
      </c>
      <c r="M183" s="253">
        <f t="shared" si="22"/>
        <v>0</v>
      </c>
      <c r="N183" s="108">
        <f t="shared" si="23"/>
      </c>
      <c r="O183" s="98">
        <f t="shared" si="24"/>
      </c>
      <c r="P183" s="185">
        <f t="shared" si="25"/>
      </c>
      <c r="Q183" s="182">
        <f t="shared" si="19"/>
      </c>
      <c r="R183" s="179">
        <f t="shared" si="26"/>
        <v>0</v>
      </c>
    </row>
    <row r="184" spans="2:18" ht="15" customHeight="1">
      <c r="B184" s="30">
        <f t="shared" si="18"/>
      </c>
      <c r="C184" s="32">
        <f>IF(OR(Antragsteller!D167="",Antragsteller!D167=0),"",Antragsteller!D167)</f>
      </c>
      <c r="F184" s="101">
        <f>IF($Q$20="Nein",IF(OR(Antragsteller!J167="",Antragsteller!J167=0),"",Antragsteller!J167),$Q$21)</f>
      </c>
      <c r="G184"/>
      <c r="I184" s="108"/>
      <c r="J184" s="100"/>
      <c r="K184" s="108">
        <f t="shared" si="20"/>
        <v>0</v>
      </c>
      <c r="L184" s="253">
        <f t="shared" si="21"/>
        <v>0</v>
      </c>
      <c r="M184" s="253">
        <f t="shared" si="22"/>
        <v>0</v>
      </c>
      <c r="N184" s="108">
        <f t="shared" si="23"/>
      </c>
      <c r="O184" s="98">
        <f t="shared" si="24"/>
      </c>
      <c r="P184" s="185">
        <f t="shared" si="25"/>
      </c>
      <c r="Q184" s="182">
        <f t="shared" si="19"/>
      </c>
      <c r="R184" s="179">
        <f t="shared" si="26"/>
        <v>0</v>
      </c>
    </row>
    <row r="185" spans="2:18" ht="15" customHeight="1">
      <c r="B185" s="30">
        <f t="shared" si="18"/>
      </c>
      <c r="C185" s="32">
        <f>IF(OR(Antragsteller!D168="",Antragsteller!D168=0),"",Antragsteller!D168)</f>
      </c>
      <c r="F185" s="101">
        <f>IF($Q$20="Nein",IF(OR(Antragsteller!J168="",Antragsteller!J168=0),"",Antragsteller!J168),$Q$21)</f>
      </c>
      <c r="G185"/>
      <c r="I185" s="108"/>
      <c r="J185" s="100"/>
      <c r="K185" s="108">
        <f t="shared" si="20"/>
        <v>0</v>
      </c>
      <c r="L185" s="253">
        <f t="shared" si="21"/>
        <v>0</v>
      </c>
      <c r="M185" s="253">
        <f t="shared" si="22"/>
        <v>0</v>
      </c>
      <c r="N185" s="108">
        <f t="shared" si="23"/>
      </c>
      <c r="O185" s="98">
        <f t="shared" si="24"/>
      </c>
      <c r="P185" s="185">
        <f t="shared" si="25"/>
      </c>
      <c r="Q185" s="182">
        <f t="shared" si="19"/>
      </c>
      <c r="R185" s="179">
        <f t="shared" si="26"/>
        <v>0</v>
      </c>
    </row>
    <row r="186" spans="2:18" ht="15" customHeight="1">
      <c r="B186" s="30">
        <f t="shared" si="18"/>
      </c>
      <c r="C186" s="32">
        <f>IF(OR(Antragsteller!D169="",Antragsteller!D169=0),"",Antragsteller!D169)</f>
      </c>
      <c r="F186" s="101">
        <f>IF($Q$20="Nein",IF(OR(Antragsteller!J169="",Antragsteller!J169=0),"",Antragsteller!J169),$Q$21)</f>
      </c>
      <c r="G186"/>
      <c r="I186" s="108"/>
      <c r="J186" s="100"/>
      <c r="K186" s="108">
        <f t="shared" si="20"/>
        <v>0</v>
      </c>
      <c r="L186" s="253">
        <f t="shared" si="21"/>
        <v>0</v>
      </c>
      <c r="M186" s="253">
        <f t="shared" si="22"/>
        <v>0</v>
      </c>
      <c r="N186" s="108">
        <f t="shared" si="23"/>
      </c>
      <c r="O186" s="98">
        <f t="shared" si="24"/>
      </c>
      <c r="P186" s="185">
        <f t="shared" si="25"/>
      </c>
      <c r="Q186" s="182">
        <f t="shared" si="19"/>
      </c>
      <c r="R186" s="179">
        <f t="shared" si="26"/>
        <v>0</v>
      </c>
    </row>
    <row r="187" spans="2:18" ht="15" customHeight="1">
      <c r="B187" s="30">
        <f t="shared" si="18"/>
      </c>
      <c r="C187" s="32">
        <f>IF(OR(Antragsteller!D170="",Antragsteller!D170=0),"",Antragsteller!D170)</f>
      </c>
      <c r="F187" s="101">
        <f>IF($Q$20="Nein",IF(OR(Antragsteller!J170="",Antragsteller!J170=0),"",Antragsteller!J170),$Q$21)</f>
      </c>
      <c r="G187"/>
      <c r="I187" s="108"/>
      <c r="J187" s="100"/>
      <c r="K187" s="108">
        <f t="shared" si="20"/>
        <v>0</v>
      </c>
      <c r="L187" s="253">
        <f t="shared" si="21"/>
        <v>0</v>
      </c>
      <c r="M187" s="253">
        <f t="shared" si="22"/>
        <v>0</v>
      </c>
      <c r="N187" s="108">
        <f t="shared" si="23"/>
      </c>
      <c r="O187" s="98">
        <f t="shared" si="24"/>
      </c>
      <c r="P187" s="185">
        <f t="shared" si="25"/>
      </c>
      <c r="Q187" s="182">
        <f t="shared" si="19"/>
      </c>
      <c r="R187" s="179">
        <f t="shared" si="26"/>
        <v>0</v>
      </c>
    </row>
    <row r="188" spans="2:18" ht="15" customHeight="1">
      <c r="B188" s="30">
        <f t="shared" si="18"/>
      </c>
      <c r="C188" s="32">
        <f>IF(OR(Antragsteller!D171="",Antragsteller!D171=0),"",Antragsteller!D171)</f>
      </c>
      <c r="F188" s="101">
        <f>IF($Q$20="Nein",IF(OR(Antragsteller!J171="",Antragsteller!J171=0),"",Antragsteller!J171),$Q$21)</f>
      </c>
      <c r="G188"/>
      <c r="I188" s="108"/>
      <c r="J188" s="100"/>
      <c r="K188" s="108">
        <f t="shared" si="20"/>
        <v>0</v>
      </c>
      <c r="L188" s="253">
        <f t="shared" si="21"/>
        <v>0</v>
      </c>
      <c r="M188" s="253">
        <f t="shared" si="22"/>
        <v>0</v>
      </c>
      <c r="N188" s="108">
        <f t="shared" si="23"/>
      </c>
      <c r="O188" s="98">
        <f t="shared" si="24"/>
      </c>
      <c r="P188" s="185">
        <f t="shared" si="25"/>
      </c>
      <c r="Q188" s="182">
        <f t="shared" si="19"/>
      </c>
      <c r="R188" s="179">
        <f t="shared" si="26"/>
        <v>0</v>
      </c>
    </row>
    <row r="189" spans="2:18" ht="15" customHeight="1">
      <c r="B189" s="30">
        <f t="shared" si="18"/>
      </c>
      <c r="C189" s="32">
        <f>IF(OR(Antragsteller!D172="",Antragsteller!D172=0),"",Antragsteller!D172)</f>
      </c>
      <c r="F189" s="101">
        <f>IF($Q$20="Nein",IF(OR(Antragsteller!J172="",Antragsteller!J172=0),"",Antragsteller!J172),$Q$21)</f>
      </c>
      <c r="G189"/>
      <c r="I189" s="108"/>
      <c r="J189" s="100"/>
      <c r="K189" s="108">
        <f t="shared" si="20"/>
        <v>0</v>
      </c>
      <c r="L189" s="253">
        <f t="shared" si="21"/>
        <v>0</v>
      </c>
      <c r="M189" s="253">
        <f t="shared" si="22"/>
        <v>0</v>
      </c>
      <c r="N189" s="108">
        <f t="shared" si="23"/>
      </c>
      <c r="O189" s="98">
        <f t="shared" si="24"/>
      </c>
      <c r="P189" s="185">
        <f t="shared" si="25"/>
      </c>
      <c r="Q189" s="182">
        <f t="shared" si="19"/>
      </c>
      <c r="R189" s="179">
        <f t="shared" si="26"/>
        <v>0</v>
      </c>
    </row>
    <row r="190" spans="2:18" ht="15" customHeight="1">
      <c r="B190" s="30">
        <f t="shared" si="18"/>
      </c>
      <c r="C190" s="32">
        <f>IF(OR(Antragsteller!D173="",Antragsteller!D173=0),"",Antragsteller!D173)</f>
      </c>
      <c r="F190" s="101">
        <f>IF($Q$20="Nein",IF(OR(Antragsteller!J173="",Antragsteller!J173=0),"",Antragsteller!J173),$Q$21)</f>
      </c>
      <c r="G190"/>
      <c r="I190" s="108"/>
      <c r="J190" s="100"/>
      <c r="K190" s="108">
        <f t="shared" si="20"/>
        <v>0</v>
      </c>
      <c r="L190" s="253">
        <f t="shared" si="21"/>
        <v>0</v>
      </c>
      <c r="M190" s="253">
        <f t="shared" si="22"/>
        <v>0</v>
      </c>
      <c r="N190" s="108">
        <f t="shared" si="23"/>
      </c>
      <c r="O190" s="98">
        <f t="shared" si="24"/>
      </c>
      <c r="P190" s="185">
        <f t="shared" si="25"/>
      </c>
      <c r="Q190" s="182">
        <f t="shared" si="19"/>
      </c>
      <c r="R190" s="179">
        <f t="shared" si="26"/>
        <v>0</v>
      </c>
    </row>
    <row r="191" spans="2:18" ht="15" customHeight="1">
      <c r="B191" s="30">
        <f t="shared" si="18"/>
      </c>
      <c r="C191" s="32">
        <f>IF(OR(Antragsteller!D174="",Antragsteller!D174=0),"",Antragsteller!D174)</f>
      </c>
      <c r="F191" s="101">
        <f>IF($Q$20="Nein",IF(OR(Antragsteller!J174="",Antragsteller!J174=0),"",Antragsteller!J174),$Q$21)</f>
      </c>
      <c r="G191"/>
      <c r="I191" s="108"/>
      <c r="J191" s="100"/>
      <c r="K191" s="108">
        <f t="shared" si="20"/>
        <v>0</v>
      </c>
      <c r="L191" s="253">
        <f t="shared" si="21"/>
        <v>0</v>
      </c>
      <c r="M191" s="253">
        <f t="shared" si="22"/>
        <v>0</v>
      </c>
      <c r="N191" s="108">
        <f t="shared" si="23"/>
      </c>
      <c r="O191" s="98">
        <f t="shared" si="24"/>
      </c>
      <c r="P191" s="185">
        <f t="shared" si="25"/>
      </c>
      <c r="Q191" s="182">
        <f t="shared" si="19"/>
      </c>
      <c r="R191" s="179">
        <f t="shared" si="26"/>
        <v>0</v>
      </c>
    </row>
    <row r="192" spans="2:18" ht="15" customHeight="1">
      <c r="B192" s="30">
        <f t="shared" si="18"/>
      </c>
      <c r="C192" s="32">
        <f>IF(OR(Antragsteller!D175="",Antragsteller!D175=0),"",Antragsteller!D175)</f>
      </c>
      <c r="F192" s="101">
        <f>IF($Q$20="Nein",IF(OR(Antragsteller!J175="",Antragsteller!J175=0),"",Antragsteller!J175),$Q$21)</f>
      </c>
      <c r="G192"/>
      <c r="I192" s="108"/>
      <c r="J192" s="100"/>
      <c r="K192" s="108">
        <f t="shared" si="20"/>
        <v>0</v>
      </c>
      <c r="L192" s="253">
        <f t="shared" si="21"/>
        <v>0</v>
      </c>
      <c r="M192" s="253">
        <f t="shared" si="22"/>
        <v>0</v>
      </c>
      <c r="N192" s="108">
        <f t="shared" si="23"/>
      </c>
      <c r="O192" s="98">
        <f t="shared" si="24"/>
      </c>
      <c r="P192" s="185">
        <f t="shared" si="25"/>
      </c>
      <c r="Q192" s="182">
        <f t="shared" si="19"/>
      </c>
      <c r="R192" s="179">
        <f t="shared" si="26"/>
        <v>0</v>
      </c>
    </row>
    <row r="193" spans="2:18" ht="15" customHeight="1">
      <c r="B193" s="30">
        <f t="shared" si="18"/>
      </c>
      <c r="C193" s="32">
        <f>IF(OR(Antragsteller!D176="",Antragsteller!D176=0),"",Antragsteller!D176)</f>
      </c>
      <c r="F193" s="101">
        <f>IF($Q$20="Nein",IF(OR(Antragsteller!J176="",Antragsteller!J176=0),"",Antragsteller!J176),$Q$21)</f>
      </c>
      <c r="G193"/>
      <c r="I193" s="108"/>
      <c r="J193" s="100"/>
      <c r="K193" s="108">
        <f t="shared" si="20"/>
        <v>0</v>
      </c>
      <c r="L193" s="253">
        <f t="shared" si="21"/>
        <v>0</v>
      </c>
      <c r="M193" s="253">
        <f t="shared" si="22"/>
        <v>0</v>
      </c>
      <c r="N193" s="108">
        <f t="shared" si="23"/>
      </c>
      <c r="O193" s="98">
        <f t="shared" si="24"/>
      </c>
      <c r="P193" s="185">
        <f t="shared" si="25"/>
      </c>
      <c r="Q193" s="182">
        <f t="shared" si="19"/>
      </c>
      <c r="R193" s="179">
        <f t="shared" si="26"/>
        <v>0</v>
      </c>
    </row>
    <row r="194" spans="2:18" ht="15" customHeight="1">
      <c r="B194" s="30">
        <f t="shared" si="18"/>
      </c>
      <c r="C194" s="32">
        <f>IF(OR(Antragsteller!D177="",Antragsteller!D177=0),"",Antragsteller!D177)</f>
      </c>
      <c r="F194" s="101">
        <f>IF($Q$20="Nein",IF(OR(Antragsteller!J177="",Antragsteller!J177=0),"",Antragsteller!J177),$Q$21)</f>
      </c>
      <c r="G194"/>
      <c r="I194" s="108"/>
      <c r="J194" s="100"/>
      <c r="K194" s="108">
        <f t="shared" si="20"/>
        <v>0</v>
      </c>
      <c r="L194" s="253">
        <f t="shared" si="21"/>
        <v>0</v>
      </c>
      <c r="M194" s="253">
        <f t="shared" si="22"/>
        <v>0</v>
      </c>
      <c r="N194" s="108">
        <f t="shared" si="23"/>
      </c>
      <c r="O194" s="98">
        <f t="shared" si="24"/>
      </c>
      <c r="P194" s="185">
        <f t="shared" si="25"/>
      </c>
      <c r="Q194" s="182">
        <f t="shared" si="19"/>
      </c>
      <c r="R194" s="179">
        <f t="shared" si="26"/>
        <v>0</v>
      </c>
    </row>
    <row r="195" spans="2:18" ht="15" customHeight="1">
      <c r="B195" s="30">
        <f t="shared" si="18"/>
      </c>
      <c r="C195" s="32">
        <f>IF(OR(Antragsteller!D178="",Antragsteller!D178=0),"",Antragsteller!D178)</f>
      </c>
      <c r="F195" s="101">
        <f>IF($Q$20="Nein",IF(OR(Antragsteller!J178="",Antragsteller!J178=0),"",Antragsteller!J178),$Q$21)</f>
      </c>
      <c r="G195"/>
      <c r="I195" s="108"/>
      <c r="J195" s="100"/>
      <c r="K195" s="108">
        <f t="shared" si="20"/>
        <v>0</v>
      </c>
      <c r="L195" s="253">
        <f t="shared" si="21"/>
        <v>0</v>
      </c>
      <c r="M195" s="253">
        <f t="shared" si="22"/>
        <v>0</v>
      </c>
      <c r="N195" s="108">
        <f t="shared" si="23"/>
      </c>
      <c r="O195" s="98">
        <f t="shared" si="24"/>
      </c>
      <c r="P195" s="185">
        <f t="shared" si="25"/>
      </c>
      <c r="Q195" s="182">
        <f t="shared" si="19"/>
      </c>
      <c r="R195" s="179">
        <f t="shared" si="26"/>
        <v>0</v>
      </c>
    </row>
    <row r="196" spans="2:18" ht="15" customHeight="1">
      <c r="B196" s="30">
        <f t="shared" si="18"/>
      </c>
      <c r="C196" s="32">
        <f>IF(OR(Antragsteller!D179="",Antragsteller!D179=0),"",Antragsteller!D179)</f>
      </c>
      <c r="F196" s="101">
        <f>IF($Q$20="Nein",IF(OR(Antragsteller!J179="",Antragsteller!J179=0),"",Antragsteller!J179),$Q$21)</f>
      </c>
      <c r="G196"/>
      <c r="I196" s="108"/>
      <c r="J196" s="100"/>
      <c r="K196" s="108">
        <f t="shared" si="20"/>
        <v>0</v>
      </c>
      <c r="L196" s="253">
        <f t="shared" si="21"/>
        <v>0</v>
      </c>
      <c r="M196" s="253">
        <f t="shared" si="22"/>
        <v>0</v>
      </c>
      <c r="N196" s="108">
        <f t="shared" si="23"/>
      </c>
      <c r="O196" s="98">
        <f t="shared" si="24"/>
      </c>
      <c r="P196" s="185">
        <f t="shared" si="25"/>
      </c>
      <c r="Q196" s="182">
        <f t="shared" si="19"/>
      </c>
      <c r="R196" s="179">
        <f t="shared" si="26"/>
        <v>0</v>
      </c>
    </row>
    <row r="197" spans="2:18" ht="15" customHeight="1">
      <c r="B197" s="30">
        <f aca="true" t="shared" si="27" ref="B197:B260">IF(OR(B196="",KorrekturTeilnehmerzahl=0,KorrekturTeilnehmerzahl=""),"",IF(B196="Nr.",1,IF(OR(B196=KorrekturTeilnehmerzahl,J174="Ja"),"",B196+"1")))</f>
      </c>
      <c r="C197" s="32">
        <f>IF(OR(Antragsteller!D180="",Antragsteller!D180=0),"",Antragsteller!D180)</f>
      </c>
      <c r="F197" s="101">
        <f>IF($Q$20="Nein",IF(OR(Antragsteller!J180="",Antragsteller!J180=0),"",Antragsteller!J180),$Q$21)</f>
      </c>
      <c r="G197"/>
      <c r="I197" s="108"/>
      <c r="J197" s="100"/>
      <c r="K197" s="108">
        <f t="shared" si="20"/>
        <v>0</v>
      </c>
      <c r="L197" s="253">
        <f t="shared" si="21"/>
        <v>0</v>
      </c>
      <c r="M197" s="253">
        <f t="shared" si="22"/>
        <v>0</v>
      </c>
      <c r="N197" s="108">
        <f t="shared" si="23"/>
      </c>
      <c r="O197" s="98">
        <f t="shared" si="24"/>
      </c>
      <c r="P197" s="185">
        <f t="shared" si="25"/>
      </c>
      <c r="Q197" s="182">
        <f t="shared" si="19"/>
      </c>
      <c r="R197" s="179">
        <f t="shared" si="26"/>
        <v>0</v>
      </c>
    </row>
    <row r="198" spans="2:18" ht="15" customHeight="1">
      <c r="B198" s="30">
        <f t="shared" si="27"/>
      </c>
      <c r="C198" s="32">
        <f>IF(OR(Antragsteller!D181="",Antragsteller!D181=0),"",Antragsteller!D181)</f>
      </c>
      <c r="F198" s="101">
        <f>IF($Q$20="Nein",IF(OR(Antragsteller!J181="",Antragsteller!J181=0),"",Antragsteller!J181),$Q$21)</f>
      </c>
      <c r="G198"/>
      <c r="I198" s="108"/>
      <c r="J198" s="100"/>
      <c r="K198" s="108">
        <f t="shared" si="20"/>
        <v>0</v>
      </c>
      <c r="L198" s="253">
        <f t="shared" si="21"/>
        <v>0</v>
      </c>
      <c r="M198" s="253">
        <f t="shared" si="22"/>
        <v>0</v>
      </c>
      <c r="N198" s="108">
        <f t="shared" si="23"/>
      </c>
      <c r="O198" s="98">
        <f t="shared" si="24"/>
      </c>
      <c r="P198" s="185">
        <f t="shared" si="25"/>
      </c>
      <c r="Q198" s="182">
        <f t="shared" si="19"/>
      </c>
      <c r="R198" s="179">
        <f t="shared" si="26"/>
        <v>0</v>
      </c>
    </row>
    <row r="199" spans="2:18" ht="15" customHeight="1">
      <c r="B199" s="30">
        <f t="shared" si="27"/>
      </c>
      <c r="C199" s="32">
        <f>IF(OR(Antragsteller!D182="",Antragsteller!D182=0),"",Antragsteller!D182)</f>
      </c>
      <c r="F199" s="101">
        <f>IF($Q$20="Nein",IF(OR(Antragsteller!J182="",Antragsteller!J182=0),"",Antragsteller!J182),$Q$21)</f>
      </c>
      <c r="G199"/>
      <c r="I199" s="108"/>
      <c r="J199" s="100"/>
      <c r="K199" s="108">
        <f t="shared" si="20"/>
        <v>0</v>
      </c>
      <c r="L199" s="253">
        <f t="shared" si="21"/>
        <v>0</v>
      </c>
      <c r="M199" s="253">
        <f t="shared" si="22"/>
        <v>0</v>
      </c>
      <c r="N199" s="108">
        <f t="shared" si="23"/>
      </c>
      <c r="O199" s="98">
        <f t="shared" si="24"/>
      </c>
      <c r="P199" s="185">
        <f t="shared" si="25"/>
      </c>
      <c r="Q199" s="182">
        <f t="shared" si="19"/>
      </c>
      <c r="R199" s="179">
        <f t="shared" si="26"/>
        <v>0</v>
      </c>
    </row>
    <row r="200" spans="2:18" ht="15" customHeight="1">
      <c r="B200" s="30">
        <f t="shared" si="27"/>
      </c>
      <c r="C200" s="32">
        <f>IF(OR(Antragsteller!D183="",Antragsteller!D183=0),"",Antragsteller!D183)</f>
      </c>
      <c r="F200" s="101">
        <f>IF($Q$20="Nein",IF(OR(Antragsteller!J183="",Antragsteller!J183=0),"",Antragsteller!J183),$Q$21)</f>
      </c>
      <c r="G200"/>
      <c r="I200" s="108"/>
      <c r="J200" s="100"/>
      <c r="K200" s="108">
        <f t="shared" si="20"/>
        <v>0</v>
      </c>
      <c r="L200" s="253">
        <f t="shared" si="21"/>
        <v>0</v>
      </c>
      <c r="M200" s="253">
        <f t="shared" si="22"/>
        <v>0</v>
      </c>
      <c r="N200" s="108">
        <f t="shared" si="23"/>
      </c>
      <c r="O200" s="98">
        <f t="shared" si="24"/>
      </c>
      <c r="P200" s="185">
        <f t="shared" si="25"/>
      </c>
      <c r="Q200" s="182">
        <f t="shared" si="19"/>
      </c>
      <c r="R200" s="179">
        <f t="shared" si="26"/>
        <v>0</v>
      </c>
    </row>
    <row r="201" spans="2:18" ht="15" customHeight="1">
      <c r="B201" s="30">
        <f t="shared" si="27"/>
      </c>
      <c r="C201" s="32">
        <f>IF(OR(Antragsteller!D184="",Antragsteller!D184=0),"",Antragsteller!D184)</f>
      </c>
      <c r="F201" s="101">
        <f>IF($Q$20="Nein",IF(OR(Antragsteller!J184="",Antragsteller!J184=0),"",Antragsteller!J184),$Q$21)</f>
      </c>
      <c r="G201"/>
      <c r="I201" s="108"/>
      <c r="J201" s="100"/>
      <c r="K201" s="108">
        <f t="shared" si="20"/>
        <v>0</v>
      </c>
      <c r="L201" s="253">
        <f t="shared" si="21"/>
        <v>0</v>
      </c>
      <c r="M201" s="253">
        <f t="shared" si="22"/>
        <v>0</v>
      </c>
      <c r="N201" s="108">
        <f t="shared" si="23"/>
      </c>
      <c r="O201" s="98">
        <f t="shared" si="24"/>
      </c>
      <c r="P201" s="185">
        <f t="shared" si="25"/>
      </c>
      <c r="Q201" s="182">
        <f t="shared" si="19"/>
      </c>
      <c r="R201" s="179">
        <f t="shared" si="26"/>
        <v>0</v>
      </c>
    </row>
    <row r="202" spans="2:18" ht="15" customHeight="1">
      <c r="B202" s="30">
        <f t="shared" si="27"/>
      </c>
      <c r="C202" s="32">
        <f>IF(OR(Antragsteller!D185="",Antragsteller!D185=0),"",Antragsteller!D185)</f>
      </c>
      <c r="F202" s="101">
        <f>IF($Q$20="Nein",IF(OR(Antragsteller!J185="",Antragsteller!J185=0),"",Antragsteller!J185),$Q$21)</f>
      </c>
      <c r="G202"/>
      <c r="I202" s="108"/>
      <c r="J202" s="100"/>
      <c r="K202" s="108">
        <f t="shared" si="20"/>
        <v>0</v>
      </c>
      <c r="L202" s="253">
        <f t="shared" si="21"/>
        <v>0</v>
      </c>
      <c r="M202" s="253">
        <f t="shared" si="22"/>
        <v>0</v>
      </c>
      <c r="N202" s="108">
        <f t="shared" si="23"/>
      </c>
      <c r="O202" s="98">
        <f t="shared" si="24"/>
      </c>
      <c r="P202" s="185">
        <f t="shared" si="25"/>
      </c>
      <c r="Q202" s="182">
        <f t="shared" si="19"/>
      </c>
      <c r="R202" s="179">
        <f t="shared" si="26"/>
        <v>0</v>
      </c>
    </row>
    <row r="203" spans="2:18" ht="15" customHeight="1">
      <c r="B203" s="30">
        <f t="shared" si="27"/>
      </c>
      <c r="C203" s="32">
        <f>IF(OR(Antragsteller!D186="",Antragsteller!D186=0),"",Antragsteller!D186)</f>
      </c>
      <c r="F203" s="101">
        <f>IF($Q$20="Nein",IF(OR(Antragsteller!J186="",Antragsteller!J186=0),"",Antragsteller!J186),$Q$21)</f>
      </c>
      <c r="G203"/>
      <c r="I203" s="108"/>
      <c r="J203" s="100"/>
      <c r="K203" s="108">
        <f t="shared" si="20"/>
        <v>0</v>
      </c>
      <c r="L203" s="253">
        <f t="shared" si="21"/>
        <v>0</v>
      </c>
      <c r="M203" s="253">
        <f t="shared" si="22"/>
        <v>0</v>
      </c>
      <c r="N203" s="108">
        <f t="shared" si="23"/>
      </c>
      <c r="O203" s="98">
        <f t="shared" si="24"/>
      </c>
      <c r="P203" s="185">
        <f t="shared" si="25"/>
      </c>
      <c r="Q203" s="182">
        <f t="shared" si="19"/>
      </c>
      <c r="R203" s="179">
        <f t="shared" si="26"/>
        <v>0</v>
      </c>
    </row>
    <row r="204" spans="2:18" ht="15" customHeight="1">
      <c r="B204" s="30">
        <f t="shared" si="27"/>
      </c>
      <c r="C204" s="32">
        <f>IF(OR(Antragsteller!D187="",Antragsteller!D187=0),"",Antragsteller!D187)</f>
      </c>
      <c r="F204" s="101">
        <f>IF($Q$20="Nein",IF(OR(Antragsteller!J187="",Antragsteller!J187=0),"",Antragsteller!J187),$Q$21)</f>
      </c>
      <c r="G204"/>
      <c r="I204" s="108"/>
      <c r="J204" s="100"/>
      <c r="K204" s="108">
        <f t="shared" si="20"/>
        <v>0</v>
      </c>
      <c r="L204" s="253">
        <f t="shared" si="21"/>
        <v>0</v>
      </c>
      <c r="M204" s="253">
        <f t="shared" si="22"/>
        <v>0</v>
      </c>
      <c r="N204" s="108">
        <f t="shared" si="23"/>
      </c>
      <c r="O204" s="98">
        <f t="shared" si="24"/>
      </c>
      <c r="P204" s="185">
        <f t="shared" si="25"/>
      </c>
      <c r="Q204" s="182">
        <f t="shared" si="19"/>
      </c>
      <c r="R204" s="179">
        <f t="shared" si="26"/>
        <v>0</v>
      </c>
    </row>
    <row r="205" spans="2:18" ht="15" customHeight="1">
      <c r="B205" s="30">
        <f t="shared" si="27"/>
      </c>
      <c r="C205" s="32">
        <f>IF(OR(Antragsteller!D188="",Antragsteller!D188=0),"",Antragsteller!D188)</f>
      </c>
      <c r="F205" s="101">
        <f>IF($Q$20="Nein",IF(OR(Antragsteller!J188="",Antragsteller!J188=0),"",Antragsteller!J188),$Q$21)</f>
      </c>
      <c r="G205"/>
      <c r="I205" s="108"/>
      <c r="J205" s="100"/>
      <c r="K205" s="108">
        <f t="shared" si="20"/>
        <v>0</v>
      </c>
      <c r="L205" s="253">
        <f t="shared" si="21"/>
        <v>0</v>
      </c>
      <c r="M205" s="253">
        <f t="shared" si="22"/>
        <v>0</v>
      </c>
      <c r="N205" s="108">
        <f t="shared" si="23"/>
      </c>
      <c r="O205" s="98">
        <f t="shared" si="24"/>
      </c>
      <c r="P205" s="185">
        <f t="shared" si="25"/>
      </c>
      <c r="Q205" s="182">
        <f t="shared" si="19"/>
      </c>
      <c r="R205" s="179">
        <f t="shared" si="26"/>
        <v>0</v>
      </c>
    </row>
    <row r="206" spans="2:18" ht="15" customHeight="1">
      <c r="B206" s="30">
        <f t="shared" si="27"/>
      </c>
      <c r="C206" s="32">
        <f>IF(OR(Antragsteller!D189="",Antragsteller!D189=0),"",Antragsteller!D189)</f>
      </c>
      <c r="F206" s="101">
        <f>IF($Q$20="Nein",IF(OR(Antragsteller!J189="",Antragsteller!J189=0),"",Antragsteller!J189),$Q$21)</f>
      </c>
      <c r="G206"/>
      <c r="I206" s="108"/>
      <c r="J206" s="100"/>
      <c r="K206" s="108">
        <f t="shared" si="20"/>
        <v>0</v>
      </c>
      <c r="L206" s="253">
        <f t="shared" si="21"/>
        <v>0</v>
      </c>
      <c r="M206" s="253">
        <f t="shared" si="22"/>
        <v>0</v>
      </c>
      <c r="N206" s="108">
        <f t="shared" si="23"/>
      </c>
      <c r="O206" s="98">
        <f t="shared" si="24"/>
      </c>
      <c r="P206" s="185">
        <f t="shared" si="25"/>
      </c>
      <c r="Q206" s="182">
        <f t="shared" si="19"/>
      </c>
      <c r="R206" s="179">
        <f t="shared" si="26"/>
        <v>0</v>
      </c>
    </row>
    <row r="207" spans="2:18" ht="15" customHeight="1">
      <c r="B207" s="30">
        <f t="shared" si="27"/>
      </c>
      <c r="C207" s="32">
        <f>IF(OR(Antragsteller!D190="",Antragsteller!D190=0),"",Antragsteller!D190)</f>
      </c>
      <c r="F207" s="101">
        <f>IF($Q$20="Nein",IF(OR(Antragsteller!J190="",Antragsteller!J190=0),"",Antragsteller!J190),$Q$21)</f>
      </c>
      <c r="G207"/>
      <c r="I207" s="108"/>
      <c r="J207" s="100"/>
      <c r="K207" s="108">
        <f t="shared" si="20"/>
        <v>0</v>
      </c>
      <c r="L207" s="253">
        <f t="shared" si="21"/>
        <v>0</v>
      </c>
      <c r="M207" s="253">
        <f t="shared" si="22"/>
        <v>0</v>
      </c>
      <c r="N207" s="108">
        <f t="shared" si="23"/>
      </c>
      <c r="O207" s="98">
        <f t="shared" si="24"/>
      </c>
      <c r="P207" s="185">
        <f t="shared" si="25"/>
      </c>
      <c r="Q207" s="182">
        <f t="shared" si="19"/>
      </c>
      <c r="R207" s="179">
        <f t="shared" si="26"/>
        <v>0</v>
      </c>
    </row>
    <row r="208" spans="2:18" ht="15" customHeight="1">
      <c r="B208" s="30">
        <f t="shared" si="27"/>
      </c>
      <c r="C208" s="32">
        <f>IF(OR(Antragsteller!D191="",Antragsteller!D191=0),"",Antragsteller!D191)</f>
      </c>
      <c r="F208" s="101">
        <f>IF($Q$20="Nein",IF(OR(Antragsteller!J191="",Antragsteller!J191=0),"",Antragsteller!J191),$Q$21)</f>
      </c>
      <c r="G208"/>
      <c r="I208" s="108"/>
      <c r="J208" s="100"/>
      <c r="K208" s="108">
        <f t="shared" si="20"/>
        <v>0</v>
      </c>
      <c r="L208" s="253">
        <f t="shared" si="21"/>
        <v>0</v>
      </c>
      <c r="M208" s="253">
        <f t="shared" si="22"/>
        <v>0</v>
      </c>
      <c r="N208" s="108">
        <f t="shared" si="23"/>
      </c>
      <c r="O208" s="98">
        <f t="shared" si="24"/>
      </c>
      <c r="P208" s="185">
        <f t="shared" si="25"/>
      </c>
      <c r="Q208" s="182">
        <f t="shared" si="19"/>
      </c>
      <c r="R208" s="179">
        <f t="shared" si="26"/>
        <v>0</v>
      </c>
    </row>
    <row r="209" spans="2:18" ht="15" customHeight="1">
      <c r="B209" s="30">
        <f t="shared" si="27"/>
      </c>
      <c r="C209" s="32">
        <f>IF(OR(Antragsteller!D192="",Antragsteller!D192=0),"",Antragsteller!D192)</f>
      </c>
      <c r="F209" s="101">
        <f>IF($Q$20="Nein",IF(OR(Antragsteller!J192="",Antragsteller!J192=0),"",Antragsteller!J192),$Q$21)</f>
      </c>
      <c r="G209"/>
      <c r="I209" s="108"/>
      <c r="J209" s="100"/>
      <c r="K209" s="108">
        <f t="shared" si="20"/>
        <v>0</v>
      </c>
      <c r="L209" s="253">
        <f t="shared" si="21"/>
        <v>0</v>
      </c>
      <c r="M209" s="253">
        <f t="shared" si="22"/>
        <v>0</v>
      </c>
      <c r="N209" s="108">
        <f t="shared" si="23"/>
      </c>
      <c r="O209" s="98">
        <f t="shared" si="24"/>
      </c>
      <c r="P209" s="185">
        <f t="shared" si="25"/>
      </c>
      <c r="Q209" s="182">
        <f t="shared" si="19"/>
      </c>
      <c r="R209" s="179">
        <f t="shared" si="26"/>
        <v>0</v>
      </c>
    </row>
    <row r="210" spans="2:18" ht="15" customHeight="1">
      <c r="B210" s="30">
        <f t="shared" si="27"/>
      </c>
      <c r="C210" s="32">
        <f>IF(OR(Antragsteller!D193="",Antragsteller!D193=0),"",Antragsteller!D193)</f>
      </c>
      <c r="F210" s="101">
        <f>IF($Q$20="Nein",IF(OR(Antragsteller!J193="",Antragsteller!J193=0),"",Antragsteller!J193),$Q$21)</f>
      </c>
      <c r="G210"/>
      <c r="I210" s="108"/>
      <c r="J210" s="100"/>
      <c r="K210" s="108">
        <f t="shared" si="20"/>
        <v>0</v>
      </c>
      <c r="L210" s="253">
        <f t="shared" si="21"/>
        <v>0</v>
      </c>
      <c r="M210" s="253">
        <f t="shared" si="22"/>
        <v>0</v>
      </c>
      <c r="N210" s="108">
        <f t="shared" si="23"/>
      </c>
      <c r="O210" s="98">
        <f t="shared" si="24"/>
      </c>
      <c r="P210" s="185">
        <f t="shared" si="25"/>
      </c>
      <c r="Q210" s="182">
        <f t="shared" si="19"/>
      </c>
      <c r="R210" s="179">
        <f t="shared" si="26"/>
        <v>0</v>
      </c>
    </row>
    <row r="211" spans="2:18" ht="15" customHeight="1">
      <c r="B211" s="30">
        <f t="shared" si="27"/>
      </c>
      <c r="C211" s="32">
        <f>IF(OR(Antragsteller!D194="",Antragsteller!D194=0),"",Antragsteller!D194)</f>
      </c>
      <c r="F211" s="101">
        <f>IF($Q$20="Nein",IF(OR(Antragsteller!J194="",Antragsteller!J194=0),"",Antragsteller!J194),$Q$21)</f>
      </c>
      <c r="G211"/>
      <c r="I211" s="108"/>
      <c r="J211" s="100"/>
      <c r="K211" s="108">
        <f t="shared" si="20"/>
        <v>0</v>
      </c>
      <c r="L211" s="253">
        <f t="shared" si="21"/>
        <v>0</v>
      </c>
      <c r="M211" s="253">
        <f t="shared" si="22"/>
        <v>0</v>
      </c>
      <c r="N211" s="108">
        <f t="shared" si="23"/>
      </c>
      <c r="O211" s="98">
        <f t="shared" si="24"/>
      </c>
      <c r="P211" s="185">
        <f t="shared" si="25"/>
      </c>
      <c r="Q211" s="182">
        <f t="shared" si="19"/>
      </c>
      <c r="R211" s="179">
        <f t="shared" si="26"/>
        <v>0</v>
      </c>
    </row>
    <row r="212" spans="2:18" ht="15" customHeight="1">
      <c r="B212" s="30">
        <f t="shared" si="27"/>
      </c>
      <c r="C212" s="32">
        <f>IF(OR(Antragsteller!D195="",Antragsteller!D195=0),"",Antragsteller!D195)</f>
      </c>
      <c r="F212" s="101">
        <f>IF($Q$20="Nein",IF(OR(Antragsteller!J195="",Antragsteller!J195=0),"",Antragsteller!J195),$Q$21)</f>
      </c>
      <c r="G212"/>
      <c r="I212" s="108"/>
      <c r="J212" s="100"/>
      <c r="K212" s="108">
        <f t="shared" si="20"/>
        <v>0</v>
      </c>
      <c r="L212" s="253">
        <f t="shared" si="21"/>
        <v>0</v>
      </c>
      <c r="M212" s="253">
        <f t="shared" si="22"/>
        <v>0</v>
      </c>
      <c r="N212" s="108">
        <f t="shared" si="23"/>
      </c>
      <c r="O212" s="98">
        <f t="shared" si="24"/>
      </c>
      <c r="P212" s="185">
        <f t="shared" si="25"/>
      </c>
      <c r="Q212" s="182">
        <f t="shared" si="19"/>
      </c>
      <c r="R212" s="179">
        <f t="shared" si="26"/>
        <v>0</v>
      </c>
    </row>
    <row r="213" spans="2:18" ht="15" customHeight="1">
      <c r="B213" s="30">
        <f t="shared" si="27"/>
      </c>
      <c r="C213" s="32">
        <f>IF(OR(Antragsteller!D196="",Antragsteller!D196=0),"",Antragsteller!D196)</f>
      </c>
      <c r="F213" s="101">
        <f>IF($Q$20="Nein",IF(OR(Antragsteller!J196="",Antragsteller!J196=0),"",Antragsteller!J196),$Q$21)</f>
      </c>
      <c r="G213"/>
      <c r="I213" s="108"/>
      <c r="J213" s="100"/>
      <c r="K213" s="108">
        <f t="shared" si="20"/>
        <v>0</v>
      </c>
      <c r="L213" s="253">
        <f t="shared" si="21"/>
        <v>0</v>
      </c>
      <c r="M213" s="253">
        <f t="shared" si="22"/>
        <v>0</v>
      </c>
      <c r="N213" s="108">
        <f t="shared" si="23"/>
      </c>
      <c r="O213" s="98">
        <f t="shared" si="24"/>
      </c>
      <c r="P213" s="185">
        <f t="shared" si="25"/>
      </c>
      <c r="Q213" s="182">
        <f t="shared" si="19"/>
      </c>
      <c r="R213" s="179">
        <f t="shared" si="26"/>
        <v>0</v>
      </c>
    </row>
    <row r="214" spans="2:18" ht="15" customHeight="1">
      <c r="B214" s="30">
        <f t="shared" si="27"/>
      </c>
      <c r="C214" s="32">
        <f>IF(OR(Antragsteller!D197="",Antragsteller!D197=0),"",Antragsteller!D197)</f>
      </c>
      <c r="F214" s="101">
        <f>IF($Q$20="Nein",IF(OR(Antragsteller!J197="",Antragsteller!J197=0),"",Antragsteller!J197),$Q$21)</f>
      </c>
      <c r="G214"/>
      <c r="I214" s="108"/>
      <c r="J214" s="100"/>
      <c r="K214" s="108">
        <f t="shared" si="20"/>
        <v>0</v>
      </c>
      <c r="L214" s="253">
        <f t="shared" si="21"/>
        <v>0</v>
      </c>
      <c r="M214" s="253">
        <f t="shared" si="22"/>
        <v>0</v>
      </c>
      <c r="N214" s="108">
        <f t="shared" si="23"/>
      </c>
      <c r="O214" s="98">
        <f t="shared" si="24"/>
      </c>
      <c r="P214" s="185">
        <f t="shared" si="25"/>
      </c>
      <c r="Q214" s="182">
        <f t="shared" si="19"/>
      </c>
      <c r="R214" s="179">
        <f t="shared" si="26"/>
        <v>0</v>
      </c>
    </row>
    <row r="215" spans="2:18" ht="15" customHeight="1">
      <c r="B215" s="30">
        <f t="shared" si="27"/>
      </c>
      <c r="C215" s="32">
        <f>IF(OR(Antragsteller!D198="",Antragsteller!D198=0),"",Antragsteller!D198)</f>
      </c>
      <c r="F215" s="101">
        <f>IF($Q$20="Nein",IF(OR(Antragsteller!J198="",Antragsteller!J198=0),"",Antragsteller!J198),$Q$21)</f>
      </c>
      <c r="G215"/>
      <c r="I215" s="108"/>
      <c r="J215" s="100"/>
      <c r="K215" s="108">
        <f t="shared" si="20"/>
        <v>0</v>
      </c>
      <c r="L215" s="253">
        <f t="shared" si="21"/>
        <v>0</v>
      </c>
      <c r="M215" s="253">
        <f t="shared" si="22"/>
        <v>0</v>
      </c>
      <c r="N215" s="108">
        <f t="shared" si="23"/>
      </c>
      <c r="O215" s="98">
        <f t="shared" si="24"/>
      </c>
      <c r="P215" s="185">
        <f t="shared" si="25"/>
      </c>
      <c r="Q215" s="182">
        <f t="shared" si="19"/>
      </c>
      <c r="R215" s="179">
        <f t="shared" si="26"/>
        <v>0</v>
      </c>
    </row>
    <row r="216" spans="2:18" ht="15" customHeight="1">
      <c r="B216" s="30">
        <f t="shared" si="27"/>
      </c>
      <c r="C216" s="32">
        <f>IF(OR(Antragsteller!D199="",Antragsteller!D199=0),"",Antragsteller!D199)</f>
      </c>
      <c r="F216" s="101">
        <f>IF($Q$20="Nein",IF(OR(Antragsteller!J199="",Antragsteller!J199=0),"",Antragsteller!J199),$Q$21)</f>
      </c>
      <c r="G216"/>
      <c r="I216" s="108"/>
      <c r="J216" s="100"/>
      <c r="K216" s="108">
        <f t="shared" si="20"/>
        <v>0</v>
      </c>
      <c r="L216" s="253">
        <f t="shared" si="21"/>
        <v>0</v>
      </c>
      <c r="M216" s="253">
        <f t="shared" si="22"/>
        <v>0</v>
      </c>
      <c r="N216" s="108">
        <f t="shared" si="23"/>
      </c>
      <c r="O216" s="98">
        <f t="shared" si="24"/>
      </c>
      <c r="P216" s="185">
        <f t="shared" si="25"/>
      </c>
      <c r="Q216" s="182">
        <f t="shared" si="19"/>
      </c>
      <c r="R216" s="179">
        <f t="shared" si="26"/>
        <v>0</v>
      </c>
    </row>
    <row r="217" spans="2:18" ht="15" customHeight="1">
      <c r="B217" s="30">
        <f t="shared" si="27"/>
      </c>
      <c r="C217" s="32">
        <f>IF(OR(Antragsteller!D200="",Antragsteller!D200=0),"",Antragsteller!D200)</f>
      </c>
      <c r="F217" s="101">
        <f>IF($Q$20="Nein",IF(OR(Antragsteller!J200="",Antragsteller!J200=0),"",Antragsteller!J200),$Q$21)</f>
      </c>
      <c r="G217"/>
      <c r="I217" s="108"/>
      <c r="J217" s="100"/>
      <c r="K217" s="108">
        <f t="shared" si="20"/>
        <v>0</v>
      </c>
      <c r="L217" s="253">
        <f t="shared" si="21"/>
        <v>0</v>
      </c>
      <c r="M217" s="253">
        <f t="shared" si="22"/>
        <v>0</v>
      </c>
      <c r="N217" s="108">
        <f t="shared" si="23"/>
      </c>
      <c r="O217" s="98">
        <f t="shared" si="24"/>
      </c>
      <c r="P217" s="185">
        <f t="shared" si="25"/>
      </c>
      <c r="Q217" s="182">
        <f t="shared" si="19"/>
      </c>
      <c r="R217" s="179">
        <f t="shared" si="26"/>
        <v>0</v>
      </c>
    </row>
    <row r="218" spans="2:18" ht="15" customHeight="1">
      <c r="B218" s="30">
        <f t="shared" si="27"/>
      </c>
      <c r="C218" s="32">
        <f>IF(OR(Antragsteller!D201="",Antragsteller!D201=0),"",Antragsteller!D201)</f>
      </c>
      <c r="F218" s="101">
        <f>IF($Q$20="Nein",IF(OR(Antragsteller!J201="",Antragsteller!J201=0),"",Antragsteller!J201),$Q$21)</f>
      </c>
      <c r="G218"/>
      <c r="I218" s="108"/>
      <c r="J218" s="100"/>
      <c r="K218" s="108">
        <f t="shared" si="20"/>
        <v>0</v>
      </c>
      <c r="L218" s="253">
        <f t="shared" si="21"/>
        <v>0</v>
      </c>
      <c r="M218" s="253">
        <f t="shared" si="22"/>
        <v>0</v>
      </c>
      <c r="N218" s="108">
        <f t="shared" si="23"/>
      </c>
      <c r="O218" s="98">
        <f t="shared" si="24"/>
      </c>
      <c r="P218" s="185">
        <f t="shared" si="25"/>
      </c>
      <c r="Q218" s="182">
        <f t="shared" si="19"/>
      </c>
      <c r="R218" s="179">
        <f t="shared" si="26"/>
        <v>0</v>
      </c>
    </row>
    <row r="219" spans="2:18" ht="15" customHeight="1">
      <c r="B219" s="30">
        <f t="shared" si="27"/>
      </c>
      <c r="C219" s="32">
        <f>IF(OR(Antragsteller!D202="",Antragsteller!D202=0),"",Antragsteller!D202)</f>
      </c>
      <c r="F219" s="101">
        <f>IF($Q$20="Nein",IF(OR(Antragsteller!J202="",Antragsteller!J202=0),"",Antragsteller!J202),$Q$21)</f>
      </c>
      <c r="G219"/>
      <c r="I219" s="108"/>
      <c r="J219" s="100"/>
      <c r="K219" s="108">
        <f t="shared" si="20"/>
        <v>0</v>
      </c>
      <c r="L219" s="253">
        <f t="shared" si="21"/>
        <v>0</v>
      </c>
      <c r="M219" s="253">
        <f t="shared" si="22"/>
        <v>0</v>
      </c>
      <c r="N219" s="108">
        <f t="shared" si="23"/>
      </c>
      <c r="O219" s="98">
        <f t="shared" si="24"/>
      </c>
      <c r="P219" s="185">
        <f t="shared" si="25"/>
      </c>
      <c r="Q219" s="182">
        <f t="shared" si="19"/>
      </c>
      <c r="R219" s="179">
        <f t="shared" si="26"/>
        <v>0</v>
      </c>
    </row>
    <row r="220" spans="2:18" ht="15" customHeight="1">
      <c r="B220" s="30">
        <f t="shared" si="27"/>
      </c>
      <c r="C220" s="32">
        <f>IF(OR(Antragsteller!D203="",Antragsteller!D203=0),"",Antragsteller!D203)</f>
      </c>
      <c r="F220" s="101">
        <f>IF($Q$20="Nein",IF(OR(Antragsteller!J203="",Antragsteller!J203=0),"",Antragsteller!J203),$Q$21)</f>
      </c>
      <c r="G220"/>
      <c r="I220" s="108"/>
      <c r="J220" s="100"/>
      <c r="K220" s="108">
        <f t="shared" si="20"/>
        <v>0</v>
      </c>
      <c r="L220" s="253">
        <f t="shared" si="21"/>
        <v>0</v>
      </c>
      <c r="M220" s="253">
        <f t="shared" si="22"/>
        <v>0</v>
      </c>
      <c r="N220" s="108">
        <f t="shared" si="23"/>
      </c>
      <c r="O220" s="98">
        <f t="shared" si="24"/>
      </c>
      <c r="P220" s="185">
        <f t="shared" si="25"/>
      </c>
      <c r="Q220" s="182">
        <f t="shared" si="19"/>
      </c>
      <c r="R220" s="179">
        <f t="shared" si="26"/>
        <v>0</v>
      </c>
    </row>
    <row r="221" spans="2:18" ht="15" customHeight="1">
      <c r="B221" s="30">
        <f t="shared" si="27"/>
      </c>
      <c r="C221" s="32">
        <f>IF(OR(Antragsteller!D204="",Antragsteller!D204=0),"",Antragsteller!D204)</f>
      </c>
      <c r="F221" s="101">
        <f>IF($Q$20="Nein",IF(OR(Antragsteller!J204="",Antragsteller!J204=0),"",Antragsteller!J204),$Q$21)</f>
      </c>
      <c r="G221"/>
      <c r="I221" s="108"/>
      <c r="J221" s="100"/>
      <c r="K221" s="108">
        <f t="shared" si="20"/>
        <v>0</v>
      </c>
      <c r="L221" s="253">
        <f t="shared" si="21"/>
        <v>0</v>
      </c>
      <c r="M221" s="253">
        <f t="shared" si="22"/>
        <v>0</v>
      </c>
      <c r="N221" s="108">
        <f t="shared" si="23"/>
      </c>
      <c r="O221" s="98">
        <f t="shared" si="24"/>
      </c>
      <c r="P221" s="185">
        <f t="shared" si="25"/>
      </c>
      <c r="Q221" s="182">
        <f t="shared" si="19"/>
      </c>
      <c r="R221" s="179">
        <f t="shared" si="26"/>
        <v>0</v>
      </c>
    </row>
    <row r="222" spans="2:18" ht="15" customHeight="1">
      <c r="B222" s="30">
        <f t="shared" si="27"/>
      </c>
      <c r="C222" s="32">
        <f>IF(OR(Antragsteller!D205="",Antragsteller!D205=0),"",Antragsteller!D205)</f>
      </c>
      <c r="F222" s="101">
        <f>IF($Q$20="Nein",IF(OR(Antragsteller!J205="",Antragsteller!J205=0),"",Antragsteller!J205),$Q$21)</f>
      </c>
      <c r="G222"/>
      <c r="I222" s="108"/>
      <c r="J222" s="100"/>
      <c r="K222" s="108">
        <f t="shared" si="20"/>
        <v>0</v>
      </c>
      <c r="L222" s="253">
        <f t="shared" si="21"/>
        <v>0</v>
      </c>
      <c r="M222" s="253">
        <f t="shared" si="22"/>
        <v>0</v>
      </c>
      <c r="N222" s="108">
        <f t="shared" si="23"/>
      </c>
      <c r="O222" s="98">
        <f t="shared" si="24"/>
      </c>
      <c r="P222" s="185">
        <f t="shared" si="25"/>
      </c>
      <c r="Q222" s="182">
        <f t="shared" si="19"/>
      </c>
      <c r="R222" s="179">
        <f t="shared" si="26"/>
        <v>0</v>
      </c>
    </row>
    <row r="223" spans="2:18" ht="15" customHeight="1">
      <c r="B223" s="30">
        <f t="shared" si="27"/>
      </c>
      <c r="C223" s="32">
        <f>IF(OR(Antragsteller!D206="",Antragsteller!D206=0),"",Antragsteller!D206)</f>
      </c>
      <c r="F223" s="101">
        <f>IF($Q$20="Nein",IF(OR(Antragsteller!J206="",Antragsteller!J206=0),"",Antragsteller!J206),$Q$21)</f>
      </c>
      <c r="G223"/>
      <c r="I223" s="108"/>
      <c r="J223" s="100"/>
      <c r="K223" s="108">
        <f t="shared" si="20"/>
        <v>0</v>
      </c>
      <c r="L223" s="253">
        <f t="shared" si="21"/>
        <v>0</v>
      </c>
      <c r="M223" s="253">
        <f t="shared" si="22"/>
        <v>0</v>
      </c>
      <c r="N223" s="108">
        <f t="shared" si="23"/>
      </c>
      <c r="O223" s="98">
        <f t="shared" si="24"/>
      </c>
      <c r="P223" s="185">
        <f t="shared" si="25"/>
      </c>
      <c r="Q223" s="182">
        <f t="shared" si="19"/>
      </c>
      <c r="R223" s="179">
        <f t="shared" si="26"/>
        <v>0</v>
      </c>
    </row>
    <row r="224" spans="2:18" ht="15" customHeight="1">
      <c r="B224" s="30">
        <f t="shared" si="27"/>
      </c>
      <c r="C224" s="32">
        <f>IF(OR(Antragsteller!D207="",Antragsteller!D207=0),"",Antragsteller!D207)</f>
      </c>
      <c r="F224" s="101">
        <f>IF($Q$20="Nein",IF(OR(Antragsteller!J207="",Antragsteller!J207=0),"",Antragsteller!J207),$Q$21)</f>
      </c>
      <c r="G224"/>
      <c r="I224" s="108"/>
      <c r="J224" s="100"/>
      <c r="K224" s="108">
        <f t="shared" si="20"/>
        <v>0</v>
      </c>
      <c r="L224" s="253">
        <f t="shared" si="21"/>
        <v>0</v>
      </c>
      <c r="M224" s="253">
        <f t="shared" si="22"/>
        <v>0</v>
      </c>
      <c r="N224" s="108">
        <f t="shared" si="23"/>
      </c>
      <c r="O224" s="98">
        <f t="shared" si="24"/>
      </c>
      <c r="P224" s="185">
        <f t="shared" si="25"/>
      </c>
      <c r="Q224" s="182">
        <f t="shared" si="19"/>
      </c>
      <c r="R224" s="179">
        <f t="shared" si="26"/>
        <v>0</v>
      </c>
    </row>
    <row r="225" spans="2:18" ht="15" customHeight="1">
      <c r="B225" s="30">
        <f t="shared" si="27"/>
      </c>
      <c r="C225" s="32">
        <f>IF(OR(Antragsteller!D208="",Antragsteller!D208=0),"",Antragsteller!D208)</f>
      </c>
      <c r="F225" s="101">
        <f>IF($Q$20="Nein",IF(OR(Antragsteller!J208="",Antragsteller!J208=0),"",Antragsteller!J208),$Q$21)</f>
      </c>
      <c r="G225"/>
      <c r="I225" s="108"/>
      <c r="J225" s="100"/>
      <c r="K225" s="108">
        <f t="shared" si="20"/>
        <v>0</v>
      </c>
      <c r="L225" s="253">
        <f t="shared" si="21"/>
        <v>0</v>
      </c>
      <c r="M225" s="253">
        <f t="shared" si="22"/>
        <v>0</v>
      </c>
      <c r="N225" s="108">
        <f t="shared" si="23"/>
      </c>
      <c r="O225" s="98">
        <f t="shared" si="24"/>
      </c>
      <c r="P225" s="185">
        <f t="shared" si="25"/>
      </c>
      <c r="Q225" s="182">
        <f t="shared" si="19"/>
      </c>
      <c r="R225" s="179">
        <f t="shared" si="26"/>
        <v>0</v>
      </c>
    </row>
    <row r="226" spans="2:18" ht="15" customHeight="1">
      <c r="B226" s="30">
        <f t="shared" si="27"/>
      </c>
      <c r="C226" s="32">
        <f>IF(OR(Antragsteller!D209="",Antragsteller!D209=0),"",Antragsteller!D209)</f>
      </c>
      <c r="F226" s="101">
        <f>IF($Q$20="Nein",IF(OR(Antragsteller!J209="",Antragsteller!J209=0),"",Antragsteller!J209),$Q$21)</f>
      </c>
      <c r="G226"/>
      <c r="I226" s="108"/>
      <c r="J226" s="100"/>
      <c r="K226" s="108">
        <f t="shared" si="20"/>
        <v>0</v>
      </c>
      <c r="L226" s="253">
        <f t="shared" si="21"/>
        <v>0</v>
      </c>
      <c r="M226" s="253">
        <f t="shared" si="22"/>
        <v>0</v>
      </c>
      <c r="N226" s="108">
        <f t="shared" si="23"/>
      </c>
      <c r="O226" s="98">
        <f t="shared" si="24"/>
      </c>
      <c r="P226" s="185">
        <f t="shared" si="25"/>
      </c>
      <c r="Q226" s="182">
        <f t="shared" si="19"/>
      </c>
      <c r="R226" s="179">
        <f t="shared" si="26"/>
        <v>0</v>
      </c>
    </row>
    <row r="227" spans="2:18" ht="15" customHeight="1">
      <c r="B227" s="30">
        <f t="shared" si="27"/>
      </c>
      <c r="C227" s="32">
        <f>IF(OR(Antragsteller!D210="",Antragsteller!D210=0),"",Antragsteller!D210)</f>
      </c>
      <c r="F227" s="101">
        <f>IF($Q$20="Nein",IF(OR(Antragsteller!J210="",Antragsteller!J210=0),"",Antragsteller!J210),$Q$21)</f>
      </c>
      <c r="G227"/>
      <c r="I227" s="108"/>
      <c r="J227" s="100"/>
      <c r="K227" s="108">
        <f t="shared" si="20"/>
        <v>0</v>
      </c>
      <c r="L227" s="253">
        <f t="shared" si="21"/>
        <v>0</v>
      </c>
      <c r="M227" s="253">
        <f t="shared" si="22"/>
        <v>0</v>
      </c>
      <c r="N227" s="108">
        <f t="shared" si="23"/>
      </c>
      <c r="O227" s="98">
        <f t="shared" si="24"/>
      </c>
      <c r="P227" s="185">
        <f t="shared" si="25"/>
      </c>
      <c r="Q227" s="182">
        <f t="shared" si="19"/>
      </c>
      <c r="R227" s="179">
        <f t="shared" si="26"/>
        <v>0</v>
      </c>
    </row>
    <row r="228" spans="2:18" ht="15" customHeight="1">
      <c r="B228" s="30">
        <f t="shared" si="27"/>
      </c>
      <c r="C228" s="32">
        <f>IF(OR(Antragsteller!D211="",Antragsteller!D211=0),"",Antragsteller!D211)</f>
      </c>
      <c r="F228" s="101">
        <f>IF($Q$20="Nein",IF(OR(Antragsteller!J211="",Antragsteller!J211=0),"",Antragsteller!J211),$Q$21)</f>
      </c>
      <c r="G228"/>
      <c r="I228" s="108"/>
      <c r="J228" s="100"/>
      <c r="K228" s="108">
        <f t="shared" si="20"/>
        <v>0</v>
      </c>
      <c r="L228" s="253">
        <f t="shared" si="21"/>
        <v>0</v>
      </c>
      <c r="M228" s="253">
        <f t="shared" si="22"/>
        <v>0</v>
      </c>
      <c r="N228" s="108">
        <f t="shared" si="23"/>
      </c>
      <c r="O228" s="98">
        <f t="shared" si="24"/>
      </c>
      <c r="P228" s="185">
        <f t="shared" si="25"/>
      </c>
      <c r="Q228" s="182">
        <f t="shared" si="19"/>
      </c>
      <c r="R228" s="179">
        <f t="shared" si="26"/>
        <v>0</v>
      </c>
    </row>
    <row r="229" spans="2:18" ht="15" customHeight="1">
      <c r="B229" s="30">
        <f t="shared" si="27"/>
      </c>
      <c r="C229" s="32">
        <f>IF(OR(Antragsteller!D212="",Antragsteller!D212=0),"",Antragsteller!D212)</f>
      </c>
      <c r="F229" s="101">
        <f>IF($Q$20="Nein",IF(OR(Antragsteller!J212="",Antragsteller!J212=0),"",Antragsteller!J212),$Q$21)</f>
      </c>
      <c r="G229"/>
      <c r="I229" s="108"/>
      <c r="J229" s="100"/>
      <c r="K229" s="108">
        <f t="shared" si="20"/>
        <v>0</v>
      </c>
      <c r="L229" s="253">
        <f t="shared" si="21"/>
        <v>0</v>
      </c>
      <c r="M229" s="253">
        <f t="shared" si="22"/>
        <v>0</v>
      </c>
      <c r="N229" s="108">
        <f t="shared" si="23"/>
      </c>
      <c r="O229" s="98">
        <f t="shared" si="24"/>
      </c>
      <c r="P229" s="185">
        <f t="shared" si="25"/>
      </c>
      <c r="Q229" s="182">
        <f t="shared" si="19"/>
      </c>
      <c r="R229" s="179">
        <f t="shared" si="26"/>
        <v>0</v>
      </c>
    </row>
    <row r="230" spans="2:18" ht="15" customHeight="1">
      <c r="B230" s="30">
        <f t="shared" si="27"/>
      </c>
      <c r="C230" s="32">
        <f>IF(OR(Antragsteller!D213="",Antragsteller!D213=0),"",Antragsteller!D213)</f>
      </c>
      <c r="F230" s="101">
        <f>IF($Q$20="Nein",IF(OR(Antragsteller!J213="",Antragsteller!J213=0),"",Antragsteller!J213),$Q$21)</f>
      </c>
      <c r="G230"/>
      <c r="I230" s="108"/>
      <c r="J230" s="100"/>
      <c r="K230" s="108">
        <f t="shared" si="20"/>
        <v>0</v>
      </c>
      <c r="L230" s="253">
        <f t="shared" si="21"/>
        <v>0</v>
      </c>
      <c r="M230" s="253">
        <f t="shared" si="22"/>
        <v>0</v>
      </c>
      <c r="N230" s="108">
        <f t="shared" si="23"/>
      </c>
      <c r="O230" s="98">
        <f t="shared" si="24"/>
      </c>
      <c r="P230" s="185">
        <f t="shared" si="25"/>
      </c>
      <c r="Q230" s="182">
        <f t="shared" si="19"/>
      </c>
      <c r="R230" s="179">
        <f t="shared" si="26"/>
        <v>0</v>
      </c>
    </row>
    <row r="231" spans="2:18" ht="15" customHeight="1">
      <c r="B231" s="30">
        <f t="shared" si="27"/>
      </c>
      <c r="C231" s="32">
        <f>IF(OR(Antragsteller!D214="",Antragsteller!D214=0),"",Antragsteller!D214)</f>
      </c>
      <c r="F231" s="101">
        <f>IF($Q$20="Nein",IF(OR(Antragsteller!J214="",Antragsteller!J214=0),"",Antragsteller!J214),$Q$21)</f>
      </c>
      <c r="G231"/>
      <c r="I231" s="108"/>
      <c r="J231" s="100"/>
      <c r="K231" s="108">
        <f t="shared" si="20"/>
        <v>0</v>
      </c>
      <c r="L231" s="253">
        <f t="shared" si="21"/>
        <v>0</v>
      </c>
      <c r="M231" s="253">
        <f t="shared" si="22"/>
        <v>0</v>
      </c>
      <c r="N231" s="108">
        <f t="shared" si="23"/>
      </c>
      <c r="O231" s="98">
        <f t="shared" si="24"/>
      </c>
      <c r="P231" s="185">
        <f t="shared" si="25"/>
      </c>
      <c r="Q231" s="182">
        <f t="shared" si="19"/>
      </c>
      <c r="R231" s="179">
        <f t="shared" si="26"/>
        <v>0</v>
      </c>
    </row>
    <row r="232" spans="2:18" ht="15" customHeight="1">
      <c r="B232" s="30">
        <f t="shared" si="27"/>
      </c>
      <c r="C232" s="32">
        <f>IF(OR(Antragsteller!D215="",Antragsteller!D215=0),"",Antragsteller!D215)</f>
      </c>
      <c r="F232" s="101">
        <f>IF($Q$20="Nein",IF(OR(Antragsteller!J215="",Antragsteller!J215=0),"",Antragsteller!J215),$Q$21)</f>
      </c>
      <c r="G232"/>
      <c r="I232" s="108"/>
      <c r="J232" s="100"/>
      <c r="K232" s="108">
        <f t="shared" si="20"/>
        <v>0</v>
      </c>
      <c r="L232" s="253">
        <f t="shared" si="21"/>
        <v>0</v>
      </c>
      <c r="M232" s="253">
        <f t="shared" si="22"/>
        <v>0</v>
      </c>
      <c r="N232" s="108">
        <f t="shared" si="23"/>
      </c>
      <c r="O232" s="98">
        <f t="shared" si="24"/>
      </c>
      <c r="P232" s="185">
        <f t="shared" si="25"/>
      </c>
      <c r="Q232" s="182">
        <f t="shared" si="19"/>
      </c>
      <c r="R232" s="179">
        <f t="shared" si="26"/>
        <v>0</v>
      </c>
    </row>
    <row r="233" spans="2:18" ht="15" customHeight="1">
      <c r="B233" s="30">
        <f t="shared" si="27"/>
      </c>
      <c r="C233" s="32">
        <f>IF(OR(Antragsteller!D216="",Antragsteller!D216=0),"",Antragsteller!D216)</f>
      </c>
      <c r="F233" s="101">
        <f>IF($Q$20="Nein",IF(OR(Antragsteller!J216="",Antragsteller!J216=0),"",Antragsteller!J216),$Q$21)</f>
      </c>
      <c r="G233"/>
      <c r="I233" s="108"/>
      <c r="J233" s="100"/>
      <c r="K233" s="108">
        <f t="shared" si="20"/>
        <v>0</v>
      </c>
      <c r="L233" s="253">
        <f t="shared" si="21"/>
        <v>0</v>
      </c>
      <c r="M233" s="253">
        <f t="shared" si="22"/>
        <v>0</v>
      </c>
      <c r="N233" s="108">
        <f t="shared" si="23"/>
      </c>
      <c r="O233" s="98">
        <f t="shared" si="24"/>
      </c>
      <c r="P233" s="185">
        <f t="shared" si="25"/>
      </c>
      <c r="Q233" s="182">
        <f t="shared" si="19"/>
      </c>
      <c r="R233" s="179">
        <f t="shared" si="26"/>
        <v>0</v>
      </c>
    </row>
    <row r="234" spans="2:18" ht="15" customHeight="1">
      <c r="B234" s="30">
        <f t="shared" si="27"/>
      </c>
      <c r="C234" s="32">
        <f>IF(OR(Antragsteller!D217="",Antragsteller!D217=0),"",Antragsteller!D217)</f>
      </c>
      <c r="F234" s="101">
        <f>IF($Q$20="Nein",IF(OR(Antragsteller!J217="",Antragsteller!J217=0),"",Antragsteller!J217),$Q$21)</f>
      </c>
      <c r="G234"/>
      <c r="I234" s="108"/>
      <c r="J234" s="100"/>
      <c r="K234" s="108">
        <f t="shared" si="20"/>
        <v>0</v>
      </c>
      <c r="L234" s="253">
        <f t="shared" si="21"/>
        <v>0</v>
      </c>
      <c r="M234" s="253">
        <f t="shared" si="22"/>
        <v>0</v>
      </c>
      <c r="N234" s="108">
        <f t="shared" si="23"/>
      </c>
      <c r="O234" s="98">
        <f t="shared" si="24"/>
      </c>
      <c r="P234" s="185">
        <f t="shared" si="25"/>
      </c>
      <c r="Q234" s="182">
        <f t="shared" si="19"/>
      </c>
      <c r="R234" s="179">
        <f t="shared" si="26"/>
        <v>0</v>
      </c>
    </row>
    <row r="235" spans="2:18" ht="15" customHeight="1">
      <c r="B235" s="30">
        <f t="shared" si="27"/>
      </c>
      <c r="C235" s="32">
        <f>IF(OR(Antragsteller!D218="",Antragsteller!D218=0),"",Antragsteller!D218)</f>
      </c>
      <c r="F235" s="101">
        <f>IF($Q$20="Nein",IF(OR(Antragsteller!J218="",Antragsteller!J218=0),"",Antragsteller!J218),$Q$21)</f>
      </c>
      <c r="G235"/>
      <c r="I235" s="108"/>
      <c r="J235" s="100"/>
      <c r="K235" s="108">
        <f t="shared" si="20"/>
        <v>0</v>
      </c>
      <c r="L235" s="253">
        <f t="shared" si="21"/>
        <v>0</v>
      </c>
      <c r="M235" s="253">
        <f t="shared" si="22"/>
        <v>0</v>
      </c>
      <c r="N235" s="108">
        <f t="shared" si="23"/>
      </c>
      <c r="O235" s="98">
        <f t="shared" si="24"/>
      </c>
      <c r="P235" s="185">
        <f t="shared" si="25"/>
      </c>
      <c r="Q235" s="182">
        <f t="shared" si="19"/>
      </c>
      <c r="R235" s="179">
        <f t="shared" si="26"/>
        <v>0</v>
      </c>
    </row>
    <row r="236" spans="2:18" ht="15" customHeight="1">
      <c r="B236" s="30">
        <f t="shared" si="27"/>
      </c>
      <c r="C236" s="32">
        <f>IF(OR(Antragsteller!D219="",Antragsteller!D219=0),"",Antragsteller!D219)</f>
      </c>
      <c r="F236" s="101">
        <f>IF($Q$20="Nein",IF(OR(Antragsteller!J219="",Antragsteller!J219=0),"",Antragsteller!J219),$Q$21)</f>
      </c>
      <c r="G236"/>
      <c r="I236" s="108"/>
      <c r="J236" s="100"/>
      <c r="K236" s="108">
        <f t="shared" si="20"/>
        <v>0</v>
      </c>
      <c r="L236" s="253">
        <f t="shared" si="21"/>
        <v>0</v>
      </c>
      <c r="M236" s="253">
        <f t="shared" si="22"/>
        <v>0</v>
      </c>
      <c r="N236" s="108">
        <f t="shared" si="23"/>
      </c>
      <c r="O236" s="98">
        <f t="shared" si="24"/>
      </c>
      <c r="P236" s="185">
        <f t="shared" si="25"/>
      </c>
      <c r="Q236" s="182">
        <f t="shared" si="19"/>
      </c>
      <c r="R236" s="179">
        <f t="shared" si="26"/>
        <v>0</v>
      </c>
    </row>
    <row r="237" spans="2:18" ht="15" customHeight="1">
      <c r="B237" s="30">
        <f t="shared" si="27"/>
      </c>
      <c r="C237" s="32">
        <f>IF(OR(Antragsteller!D220="",Antragsteller!D220=0),"",Antragsteller!D220)</f>
      </c>
      <c r="F237" s="101">
        <f>IF($Q$20="Nein",IF(OR(Antragsteller!J220="",Antragsteller!J220=0),"",Antragsteller!J220),$Q$21)</f>
      </c>
      <c r="G237"/>
      <c r="I237" s="108"/>
      <c r="J237" s="100"/>
      <c r="K237" s="108">
        <f t="shared" si="20"/>
        <v>0</v>
      </c>
      <c r="L237" s="253">
        <f t="shared" si="21"/>
        <v>0</v>
      </c>
      <c r="M237" s="253">
        <f t="shared" si="22"/>
        <v>0</v>
      </c>
      <c r="N237" s="108">
        <f t="shared" si="23"/>
      </c>
      <c r="O237" s="98">
        <f t="shared" si="24"/>
      </c>
      <c r="P237" s="185">
        <f t="shared" si="25"/>
      </c>
      <c r="Q237" s="182">
        <f t="shared" si="19"/>
      </c>
      <c r="R237" s="179">
        <f t="shared" si="26"/>
        <v>0</v>
      </c>
    </row>
    <row r="238" spans="2:18" ht="15" customHeight="1">
      <c r="B238" s="30">
        <f t="shared" si="27"/>
      </c>
      <c r="C238" s="32">
        <f>IF(OR(Antragsteller!D221="",Antragsteller!D221=0),"",Antragsteller!D221)</f>
      </c>
      <c r="F238" s="101">
        <f>IF($Q$20="Nein",IF(OR(Antragsteller!J221="",Antragsteller!J221=0),"",Antragsteller!J221),$Q$21)</f>
      </c>
      <c r="G238"/>
      <c r="I238" s="108"/>
      <c r="J238" s="100"/>
      <c r="K238" s="108">
        <f t="shared" si="20"/>
        <v>0</v>
      </c>
      <c r="L238" s="253">
        <f t="shared" si="21"/>
        <v>0</v>
      </c>
      <c r="M238" s="253">
        <f t="shared" si="22"/>
        <v>0</v>
      </c>
      <c r="N238" s="108">
        <f t="shared" si="23"/>
      </c>
      <c r="O238" s="98">
        <f t="shared" si="24"/>
      </c>
      <c r="P238" s="185">
        <f t="shared" si="25"/>
      </c>
      <c r="Q238" s="182">
        <f t="shared" si="19"/>
      </c>
      <c r="R238" s="179">
        <f t="shared" si="26"/>
        <v>0</v>
      </c>
    </row>
    <row r="239" spans="2:18" ht="15" customHeight="1">
      <c r="B239" s="30">
        <f t="shared" si="27"/>
      </c>
      <c r="C239" s="32">
        <f>IF(OR(Antragsteller!D222="",Antragsteller!D222=0),"",Antragsteller!D222)</f>
      </c>
      <c r="F239" s="101">
        <f>IF($Q$20="Nein",IF(OR(Antragsteller!J222="",Antragsteller!J222=0),"",Antragsteller!J222),$Q$21)</f>
      </c>
      <c r="G239"/>
      <c r="I239" s="108"/>
      <c r="J239" s="100"/>
      <c r="K239" s="108">
        <f t="shared" si="20"/>
        <v>0</v>
      </c>
      <c r="L239" s="253">
        <f t="shared" si="21"/>
        <v>0</v>
      </c>
      <c r="M239" s="253">
        <f t="shared" si="22"/>
        <v>0</v>
      </c>
      <c r="N239" s="108">
        <f t="shared" si="23"/>
      </c>
      <c r="O239" s="98">
        <f t="shared" si="24"/>
      </c>
      <c r="P239" s="185">
        <f t="shared" si="25"/>
      </c>
      <c r="Q239" s="182">
        <f aca="true" t="shared" si="28" ref="Q239:Q302">IF(AND(B239&lt;&gt;"",$F$21&lt;&gt;""),MIN(K239*$F$22,$Q$28/KorrekturTeilnehmerzahl),"")</f>
      </c>
      <c r="R239" s="179">
        <f t="shared" si="26"/>
        <v>0</v>
      </c>
    </row>
    <row r="240" spans="2:18" ht="15" customHeight="1">
      <c r="B240" s="30">
        <f t="shared" si="27"/>
      </c>
      <c r="C240" s="32">
        <f>IF(OR(Antragsteller!D223="",Antragsteller!D223=0),"",Antragsteller!D223)</f>
      </c>
      <c r="F240" s="101">
        <f>IF($Q$20="Nein",IF(OR(Antragsteller!J223="",Antragsteller!J223=0),"",Antragsteller!J223),$Q$21)</f>
      </c>
      <c r="G240"/>
      <c r="I240" s="108"/>
      <c r="J240" s="100"/>
      <c r="K240" s="108">
        <f aca="true" t="shared" si="29" ref="K240:K303">IF(B240&lt;&gt;"",IF(AND($Q$20="Nein",I240&lt;&gt;""),I240,IF(F240&lt;&gt;"",F240,0)),0)</f>
        <v>0</v>
      </c>
      <c r="L240" s="253">
        <f aca="true" t="shared" si="30" ref="L240:L303">IF(ISERROR(IF(($Q240/($Q$28/$Q$19))&gt;=0.8,($Q$16*0.9),(($Q$16+$Q240)*0.5))),0,IF(($Q240/($Q$28/$Q$19))&gt;=0.8,(($Q$28/$Q$19)*0.9),((($Q$28/$Q$19)+$Q240)*0.5)))</f>
        <v>0</v>
      </c>
      <c r="M240" s="253">
        <f aca="true" t="shared" si="31" ref="M240:M303">$Q$16-L240</f>
        <v>0</v>
      </c>
      <c r="N240" s="108">
        <f aca="true" t="shared" si="32" ref="N240:N303">IF(AND(B240&lt;&gt;"",C240&lt;&gt;""),ROUND(Q240/($Q$16+Q240)*100,2),"")</f>
      </c>
      <c r="O240" s="98">
        <f aca="true" t="shared" si="33" ref="O240:O303">IF(AND(B240&lt;&gt;"",C240&lt;&gt;""),TEXT(M240/$Q$16*100,"0,00")&amp;" / "&amp;ROUND(M240/($Q$16+Q240)*100,2),"")</f>
      </c>
      <c r="P240" s="185">
        <f aca="true" t="shared" si="34" ref="P240:P303">IF(AND(B240&lt;&gt;"",C240&lt;&gt;""),ROUND(IF((Q240/$Q$16)&gt;=0.8,($Q$16*0.9),(($Q$16+Q240)*0.5))/($Q$16+Q240)*100,2),"")</f>
      </c>
      <c r="Q240" s="182">
        <f t="shared" si="28"/>
      </c>
      <c r="R240" s="179">
        <f aca="true" t="shared" si="35" ref="R240:R303">IF(AND($B240&lt;&gt;"",$C240&lt;&gt;""),IF(AND($Q$20="Ja",$Q$21&lt;&gt;"",$Q$21&lt;&gt;0,$Q$21&lt;=$F$14),"ok",IF(AND($Q$20="Nein",OR($I240&lt;&gt;"",$F240&lt;&gt;"")),"ok","")),)</f>
        <v>0</v>
      </c>
    </row>
    <row r="241" spans="2:18" ht="15" customHeight="1">
      <c r="B241" s="30">
        <f t="shared" si="27"/>
      </c>
      <c r="C241" s="32">
        <f>IF(OR(Antragsteller!D224="",Antragsteller!D224=0),"",Antragsteller!D224)</f>
      </c>
      <c r="F241" s="101">
        <f>IF($Q$20="Nein",IF(OR(Antragsteller!J224="",Antragsteller!J224=0),"",Antragsteller!J224),$Q$21)</f>
      </c>
      <c r="G241"/>
      <c r="I241" s="108"/>
      <c r="J241" s="100"/>
      <c r="K241" s="108">
        <f t="shared" si="29"/>
        <v>0</v>
      </c>
      <c r="L241" s="253">
        <f t="shared" si="30"/>
        <v>0</v>
      </c>
      <c r="M241" s="253">
        <f t="shared" si="31"/>
        <v>0</v>
      </c>
      <c r="N241" s="108">
        <f t="shared" si="32"/>
      </c>
      <c r="O241" s="98">
        <f t="shared" si="33"/>
      </c>
      <c r="P241" s="185">
        <f t="shared" si="34"/>
      </c>
      <c r="Q241" s="182">
        <f t="shared" si="28"/>
      </c>
      <c r="R241" s="179">
        <f t="shared" si="35"/>
        <v>0</v>
      </c>
    </row>
    <row r="242" spans="2:18" ht="15" customHeight="1">
      <c r="B242" s="30">
        <f t="shared" si="27"/>
      </c>
      <c r="C242" s="32">
        <f>IF(OR(Antragsteller!D225="",Antragsteller!D225=0),"",Antragsteller!D225)</f>
      </c>
      <c r="F242" s="101">
        <f>IF($Q$20="Nein",IF(OR(Antragsteller!J225="",Antragsteller!J225=0),"",Antragsteller!J225),$Q$21)</f>
      </c>
      <c r="G242"/>
      <c r="I242" s="108"/>
      <c r="J242" s="100"/>
      <c r="K242" s="108">
        <f t="shared" si="29"/>
        <v>0</v>
      </c>
      <c r="L242" s="253">
        <f t="shared" si="30"/>
        <v>0</v>
      </c>
      <c r="M242" s="253">
        <f t="shared" si="31"/>
        <v>0</v>
      </c>
      <c r="N242" s="108">
        <f t="shared" si="32"/>
      </c>
      <c r="O242" s="98">
        <f t="shared" si="33"/>
      </c>
      <c r="P242" s="185">
        <f t="shared" si="34"/>
      </c>
      <c r="Q242" s="182">
        <f t="shared" si="28"/>
      </c>
      <c r="R242" s="179">
        <f t="shared" si="35"/>
        <v>0</v>
      </c>
    </row>
    <row r="243" spans="2:18" ht="15" customHeight="1">
      <c r="B243" s="30">
        <f t="shared" si="27"/>
      </c>
      <c r="C243" s="32">
        <f>IF(OR(Antragsteller!D226="",Antragsteller!D226=0),"",Antragsteller!D226)</f>
      </c>
      <c r="F243" s="101">
        <f>IF($Q$20="Nein",IF(OR(Antragsteller!J226="",Antragsteller!J226=0),"",Antragsteller!J226),$Q$21)</f>
      </c>
      <c r="G243"/>
      <c r="I243" s="108"/>
      <c r="J243" s="100"/>
      <c r="K243" s="108">
        <f t="shared" si="29"/>
        <v>0</v>
      </c>
      <c r="L243" s="253">
        <f t="shared" si="30"/>
        <v>0</v>
      </c>
      <c r="M243" s="253">
        <f t="shared" si="31"/>
        <v>0</v>
      </c>
      <c r="N243" s="108">
        <f t="shared" si="32"/>
      </c>
      <c r="O243" s="98">
        <f t="shared" si="33"/>
      </c>
      <c r="P243" s="185">
        <f t="shared" si="34"/>
      </c>
      <c r="Q243" s="182">
        <f t="shared" si="28"/>
      </c>
      <c r="R243" s="179">
        <f t="shared" si="35"/>
        <v>0</v>
      </c>
    </row>
    <row r="244" spans="2:18" ht="15" customHeight="1">
      <c r="B244" s="30">
        <f t="shared" si="27"/>
      </c>
      <c r="C244" s="32">
        <f>IF(OR(Antragsteller!D227="",Antragsteller!D227=0),"",Antragsteller!D227)</f>
      </c>
      <c r="F244" s="101">
        <f>IF($Q$20="Nein",IF(OR(Antragsteller!J227="",Antragsteller!J227=0),"",Antragsteller!J227),$Q$21)</f>
      </c>
      <c r="G244"/>
      <c r="I244" s="108"/>
      <c r="J244" s="100"/>
      <c r="K244" s="108">
        <f t="shared" si="29"/>
        <v>0</v>
      </c>
      <c r="L244" s="253">
        <f t="shared" si="30"/>
        <v>0</v>
      </c>
      <c r="M244" s="253">
        <f t="shared" si="31"/>
        <v>0</v>
      </c>
      <c r="N244" s="108">
        <f t="shared" si="32"/>
      </c>
      <c r="O244" s="98">
        <f t="shared" si="33"/>
      </c>
      <c r="P244" s="185">
        <f t="shared" si="34"/>
      </c>
      <c r="Q244" s="182">
        <f t="shared" si="28"/>
      </c>
      <c r="R244" s="179">
        <f t="shared" si="35"/>
        <v>0</v>
      </c>
    </row>
    <row r="245" spans="2:18" ht="15" customHeight="1">
      <c r="B245" s="30">
        <f t="shared" si="27"/>
      </c>
      <c r="C245" s="32">
        <f>IF(OR(Antragsteller!D228="",Antragsteller!D228=0),"",Antragsteller!D228)</f>
      </c>
      <c r="F245" s="101">
        <f>IF($Q$20="Nein",IF(OR(Antragsteller!J228="",Antragsteller!J228=0),"",Antragsteller!J228),$Q$21)</f>
      </c>
      <c r="G245"/>
      <c r="I245" s="108"/>
      <c r="J245" s="100"/>
      <c r="K245" s="108">
        <f t="shared" si="29"/>
        <v>0</v>
      </c>
      <c r="L245" s="253">
        <f t="shared" si="30"/>
        <v>0</v>
      </c>
      <c r="M245" s="253">
        <f t="shared" si="31"/>
        <v>0</v>
      </c>
      <c r="N245" s="108">
        <f t="shared" si="32"/>
      </c>
      <c r="O245" s="98">
        <f t="shared" si="33"/>
      </c>
      <c r="P245" s="185">
        <f t="shared" si="34"/>
      </c>
      <c r="Q245" s="182">
        <f t="shared" si="28"/>
      </c>
      <c r="R245" s="179">
        <f t="shared" si="35"/>
        <v>0</v>
      </c>
    </row>
    <row r="246" spans="2:18" ht="15" customHeight="1">
      <c r="B246" s="30">
        <f t="shared" si="27"/>
      </c>
      <c r="C246" s="32">
        <f>IF(OR(Antragsteller!D229="",Antragsteller!D229=0),"",Antragsteller!D229)</f>
      </c>
      <c r="F246" s="101">
        <f>IF($Q$20="Nein",IF(OR(Antragsteller!J229="",Antragsteller!J229=0),"",Antragsteller!J229),$Q$21)</f>
      </c>
      <c r="G246"/>
      <c r="I246" s="108"/>
      <c r="J246" s="100"/>
      <c r="K246" s="108">
        <f t="shared" si="29"/>
        <v>0</v>
      </c>
      <c r="L246" s="253">
        <f t="shared" si="30"/>
        <v>0</v>
      </c>
      <c r="M246" s="253">
        <f t="shared" si="31"/>
        <v>0</v>
      </c>
      <c r="N246" s="108">
        <f t="shared" si="32"/>
      </c>
      <c r="O246" s="98">
        <f t="shared" si="33"/>
      </c>
      <c r="P246" s="185">
        <f t="shared" si="34"/>
      </c>
      <c r="Q246" s="182">
        <f t="shared" si="28"/>
      </c>
      <c r="R246" s="179">
        <f t="shared" si="35"/>
        <v>0</v>
      </c>
    </row>
    <row r="247" spans="2:18" ht="15" customHeight="1">
      <c r="B247" s="30">
        <f t="shared" si="27"/>
      </c>
      <c r="C247" s="32">
        <f>IF(OR(Antragsteller!D230="",Antragsteller!D230=0),"",Antragsteller!D230)</f>
      </c>
      <c r="F247" s="101">
        <f>IF($Q$20="Nein",IF(OR(Antragsteller!J230="",Antragsteller!J230=0),"",Antragsteller!J230),$Q$21)</f>
      </c>
      <c r="G247"/>
      <c r="I247" s="108"/>
      <c r="J247" s="100"/>
      <c r="K247" s="108">
        <f t="shared" si="29"/>
        <v>0</v>
      </c>
      <c r="L247" s="253">
        <f t="shared" si="30"/>
        <v>0</v>
      </c>
      <c r="M247" s="253">
        <f t="shared" si="31"/>
        <v>0</v>
      </c>
      <c r="N247" s="108">
        <f t="shared" si="32"/>
      </c>
      <c r="O247" s="98">
        <f t="shared" si="33"/>
      </c>
      <c r="P247" s="185">
        <f t="shared" si="34"/>
      </c>
      <c r="Q247" s="182">
        <f t="shared" si="28"/>
      </c>
      <c r="R247" s="179">
        <f t="shared" si="35"/>
        <v>0</v>
      </c>
    </row>
    <row r="248" spans="2:18" ht="15" customHeight="1">
      <c r="B248" s="30">
        <f t="shared" si="27"/>
      </c>
      <c r="C248" s="32">
        <f>IF(OR(Antragsteller!D231="",Antragsteller!D231=0),"",Antragsteller!D231)</f>
      </c>
      <c r="F248" s="101">
        <f>IF($Q$20="Nein",IF(OR(Antragsteller!J231="",Antragsteller!J231=0),"",Antragsteller!J231),$Q$21)</f>
      </c>
      <c r="G248"/>
      <c r="I248" s="108"/>
      <c r="J248" s="100"/>
      <c r="K248" s="108">
        <f t="shared" si="29"/>
        <v>0</v>
      </c>
      <c r="L248" s="253">
        <f t="shared" si="30"/>
        <v>0</v>
      </c>
      <c r="M248" s="253">
        <f t="shared" si="31"/>
        <v>0</v>
      </c>
      <c r="N248" s="108">
        <f t="shared" si="32"/>
      </c>
      <c r="O248" s="98">
        <f t="shared" si="33"/>
      </c>
      <c r="P248" s="185">
        <f t="shared" si="34"/>
      </c>
      <c r="Q248" s="182">
        <f t="shared" si="28"/>
      </c>
      <c r="R248" s="179">
        <f t="shared" si="35"/>
        <v>0</v>
      </c>
    </row>
    <row r="249" spans="2:18" ht="15" customHeight="1">
      <c r="B249" s="30">
        <f t="shared" si="27"/>
      </c>
      <c r="C249" s="32">
        <f>IF(OR(Antragsteller!D232="",Antragsteller!D232=0),"",Antragsteller!D232)</f>
      </c>
      <c r="F249" s="101">
        <f>IF($Q$20="Nein",IF(OR(Antragsteller!J232="",Antragsteller!J232=0),"",Antragsteller!J232),$Q$21)</f>
      </c>
      <c r="G249"/>
      <c r="I249" s="108"/>
      <c r="J249" s="100"/>
      <c r="K249" s="108">
        <f t="shared" si="29"/>
        <v>0</v>
      </c>
      <c r="L249" s="253">
        <f t="shared" si="30"/>
        <v>0</v>
      </c>
      <c r="M249" s="253">
        <f t="shared" si="31"/>
        <v>0</v>
      </c>
      <c r="N249" s="108">
        <f t="shared" si="32"/>
      </c>
      <c r="O249" s="98">
        <f t="shared" si="33"/>
      </c>
      <c r="P249" s="185">
        <f t="shared" si="34"/>
      </c>
      <c r="Q249" s="182">
        <f t="shared" si="28"/>
      </c>
      <c r="R249" s="179">
        <f t="shared" si="35"/>
        <v>0</v>
      </c>
    </row>
    <row r="250" spans="2:18" ht="15" customHeight="1">
      <c r="B250" s="30">
        <f t="shared" si="27"/>
      </c>
      <c r="C250" s="32">
        <f>IF(OR(Antragsteller!D233="",Antragsteller!D233=0),"",Antragsteller!D233)</f>
      </c>
      <c r="F250" s="101">
        <f>IF($Q$20="Nein",IF(OR(Antragsteller!J233="",Antragsteller!J233=0),"",Antragsteller!J233),$Q$21)</f>
      </c>
      <c r="G250"/>
      <c r="I250" s="108"/>
      <c r="J250" s="100"/>
      <c r="K250" s="108">
        <f t="shared" si="29"/>
        <v>0</v>
      </c>
      <c r="L250" s="253">
        <f t="shared" si="30"/>
        <v>0</v>
      </c>
      <c r="M250" s="253">
        <f t="shared" si="31"/>
        <v>0</v>
      </c>
      <c r="N250" s="108">
        <f t="shared" si="32"/>
      </c>
      <c r="O250" s="98">
        <f t="shared" si="33"/>
      </c>
      <c r="P250" s="185">
        <f t="shared" si="34"/>
      </c>
      <c r="Q250" s="182">
        <f t="shared" si="28"/>
      </c>
      <c r="R250" s="179">
        <f t="shared" si="35"/>
        <v>0</v>
      </c>
    </row>
    <row r="251" spans="2:18" ht="15" customHeight="1">
      <c r="B251" s="30">
        <f t="shared" si="27"/>
      </c>
      <c r="C251" s="32">
        <f>IF(OR(Antragsteller!D234="",Antragsteller!D234=0),"",Antragsteller!D234)</f>
      </c>
      <c r="F251" s="101">
        <f>IF($Q$20="Nein",IF(OR(Antragsteller!J234="",Antragsteller!J234=0),"",Antragsteller!J234),$Q$21)</f>
      </c>
      <c r="G251"/>
      <c r="I251" s="108"/>
      <c r="J251" s="100"/>
      <c r="K251" s="108">
        <f t="shared" si="29"/>
        <v>0</v>
      </c>
      <c r="L251" s="253">
        <f t="shared" si="30"/>
        <v>0</v>
      </c>
      <c r="M251" s="253">
        <f t="shared" si="31"/>
        <v>0</v>
      </c>
      <c r="N251" s="108">
        <f t="shared" si="32"/>
      </c>
      <c r="O251" s="98">
        <f t="shared" si="33"/>
      </c>
      <c r="P251" s="185">
        <f t="shared" si="34"/>
      </c>
      <c r="Q251" s="182">
        <f t="shared" si="28"/>
      </c>
      <c r="R251" s="179">
        <f t="shared" si="35"/>
        <v>0</v>
      </c>
    </row>
    <row r="252" spans="2:18" ht="15" customHeight="1">
      <c r="B252" s="30">
        <f t="shared" si="27"/>
      </c>
      <c r="C252" s="32">
        <f>IF(OR(Antragsteller!D235="",Antragsteller!D235=0),"",Antragsteller!D235)</f>
      </c>
      <c r="F252" s="101">
        <f>IF($Q$20="Nein",IF(OR(Antragsteller!J235="",Antragsteller!J235=0),"",Antragsteller!J235),$Q$21)</f>
      </c>
      <c r="G252"/>
      <c r="I252" s="108"/>
      <c r="J252" s="100"/>
      <c r="K252" s="108">
        <f t="shared" si="29"/>
        <v>0</v>
      </c>
      <c r="L252" s="253">
        <f t="shared" si="30"/>
        <v>0</v>
      </c>
      <c r="M252" s="253">
        <f t="shared" si="31"/>
        <v>0</v>
      </c>
      <c r="N252" s="108">
        <f t="shared" si="32"/>
      </c>
      <c r="O252" s="98">
        <f t="shared" si="33"/>
      </c>
      <c r="P252" s="185">
        <f t="shared" si="34"/>
      </c>
      <c r="Q252" s="182">
        <f t="shared" si="28"/>
      </c>
      <c r="R252" s="179">
        <f t="shared" si="35"/>
        <v>0</v>
      </c>
    </row>
    <row r="253" spans="2:18" ht="15" customHeight="1">
      <c r="B253" s="30">
        <f t="shared" si="27"/>
      </c>
      <c r="C253" s="32">
        <f>IF(OR(Antragsteller!D236="",Antragsteller!D236=0),"",Antragsteller!D236)</f>
      </c>
      <c r="F253" s="101">
        <f>IF($Q$20="Nein",IF(OR(Antragsteller!J236="",Antragsteller!J236=0),"",Antragsteller!J236),$Q$21)</f>
      </c>
      <c r="G253"/>
      <c r="I253" s="108"/>
      <c r="J253" s="100"/>
      <c r="K253" s="108">
        <f t="shared" si="29"/>
        <v>0</v>
      </c>
      <c r="L253" s="253">
        <f t="shared" si="30"/>
        <v>0</v>
      </c>
      <c r="M253" s="253">
        <f t="shared" si="31"/>
        <v>0</v>
      </c>
      <c r="N253" s="108">
        <f t="shared" si="32"/>
      </c>
      <c r="O253" s="98">
        <f t="shared" si="33"/>
      </c>
      <c r="P253" s="185">
        <f t="shared" si="34"/>
      </c>
      <c r="Q253" s="182">
        <f t="shared" si="28"/>
      </c>
      <c r="R253" s="179">
        <f t="shared" si="35"/>
        <v>0</v>
      </c>
    </row>
    <row r="254" spans="2:18" ht="15" customHeight="1">
      <c r="B254" s="30">
        <f t="shared" si="27"/>
      </c>
      <c r="C254" s="32">
        <f>IF(OR(Antragsteller!D237="",Antragsteller!D237=0),"",Antragsteller!D237)</f>
      </c>
      <c r="F254" s="101">
        <f>IF($Q$20="Nein",IF(OR(Antragsteller!J237="",Antragsteller!J237=0),"",Antragsteller!J237),$Q$21)</f>
      </c>
      <c r="G254"/>
      <c r="I254" s="108"/>
      <c r="J254" s="100"/>
      <c r="K254" s="108">
        <f t="shared" si="29"/>
        <v>0</v>
      </c>
      <c r="L254" s="253">
        <f t="shared" si="30"/>
        <v>0</v>
      </c>
      <c r="M254" s="253">
        <f t="shared" si="31"/>
        <v>0</v>
      </c>
      <c r="N254" s="108">
        <f t="shared" si="32"/>
      </c>
      <c r="O254" s="98">
        <f t="shared" si="33"/>
      </c>
      <c r="P254" s="185">
        <f t="shared" si="34"/>
      </c>
      <c r="Q254" s="182">
        <f t="shared" si="28"/>
      </c>
      <c r="R254" s="179">
        <f t="shared" si="35"/>
        <v>0</v>
      </c>
    </row>
    <row r="255" spans="2:18" ht="15" customHeight="1">
      <c r="B255" s="30">
        <f t="shared" si="27"/>
      </c>
      <c r="C255" s="32">
        <f>IF(OR(Antragsteller!D238="",Antragsteller!D238=0),"",Antragsteller!D238)</f>
      </c>
      <c r="F255" s="101">
        <f>IF($Q$20="Nein",IF(OR(Antragsteller!J238="",Antragsteller!J238=0),"",Antragsteller!J238),$Q$21)</f>
      </c>
      <c r="G255"/>
      <c r="I255" s="108"/>
      <c r="J255" s="100"/>
      <c r="K255" s="108">
        <f t="shared" si="29"/>
        <v>0</v>
      </c>
      <c r="L255" s="253">
        <f t="shared" si="30"/>
        <v>0</v>
      </c>
      <c r="M255" s="253">
        <f t="shared" si="31"/>
        <v>0</v>
      </c>
      <c r="N255" s="108">
        <f t="shared" si="32"/>
      </c>
      <c r="O255" s="98">
        <f t="shared" si="33"/>
      </c>
      <c r="P255" s="185">
        <f t="shared" si="34"/>
      </c>
      <c r="Q255" s="182">
        <f t="shared" si="28"/>
      </c>
      <c r="R255" s="179">
        <f t="shared" si="35"/>
        <v>0</v>
      </c>
    </row>
    <row r="256" spans="2:18" ht="15" customHeight="1">
      <c r="B256" s="30">
        <f t="shared" si="27"/>
      </c>
      <c r="C256" s="32">
        <f>IF(OR(Antragsteller!D239="",Antragsteller!D239=0),"",Antragsteller!D239)</f>
      </c>
      <c r="F256" s="101">
        <f>IF($Q$20="Nein",IF(OR(Antragsteller!J239="",Antragsteller!J239=0),"",Antragsteller!J239),$Q$21)</f>
      </c>
      <c r="G256"/>
      <c r="I256" s="108"/>
      <c r="J256" s="100"/>
      <c r="K256" s="108">
        <f t="shared" si="29"/>
        <v>0</v>
      </c>
      <c r="L256" s="253">
        <f t="shared" si="30"/>
        <v>0</v>
      </c>
      <c r="M256" s="253">
        <f t="shared" si="31"/>
        <v>0</v>
      </c>
      <c r="N256" s="108">
        <f t="shared" si="32"/>
      </c>
      <c r="O256" s="98">
        <f t="shared" si="33"/>
      </c>
      <c r="P256" s="185">
        <f t="shared" si="34"/>
      </c>
      <c r="Q256" s="182">
        <f t="shared" si="28"/>
      </c>
      <c r="R256" s="179">
        <f t="shared" si="35"/>
        <v>0</v>
      </c>
    </row>
    <row r="257" spans="2:18" ht="15" customHeight="1">
      <c r="B257" s="30">
        <f t="shared" si="27"/>
      </c>
      <c r="C257" s="32">
        <f>IF(OR(Antragsteller!D240="",Antragsteller!D240=0),"",Antragsteller!D240)</f>
      </c>
      <c r="F257" s="101">
        <f>IF($Q$20="Nein",IF(OR(Antragsteller!J240="",Antragsteller!J240=0),"",Antragsteller!J240),$Q$21)</f>
      </c>
      <c r="G257"/>
      <c r="I257" s="108"/>
      <c r="J257" s="100"/>
      <c r="K257" s="108">
        <f t="shared" si="29"/>
        <v>0</v>
      </c>
      <c r="L257" s="253">
        <f t="shared" si="30"/>
        <v>0</v>
      </c>
      <c r="M257" s="253">
        <f t="shared" si="31"/>
        <v>0</v>
      </c>
      <c r="N257" s="108">
        <f t="shared" si="32"/>
      </c>
      <c r="O257" s="98">
        <f t="shared" si="33"/>
      </c>
      <c r="P257" s="185">
        <f t="shared" si="34"/>
      </c>
      <c r="Q257" s="182">
        <f t="shared" si="28"/>
      </c>
      <c r="R257" s="179">
        <f t="shared" si="35"/>
        <v>0</v>
      </c>
    </row>
    <row r="258" spans="2:18" ht="15" customHeight="1">
      <c r="B258" s="30">
        <f t="shared" si="27"/>
      </c>
      <c r="C258" s="32">
        <f>IF(OR(Antragsteller!D241="",Antragsteller!D241=0),"",Antragsteller!D241)</f>
      </c>
      <c r="F258" s="101">
        <f>IF($Q$20="Nein",IF(OR(Antragsteller!J241="",Antragsteller!J241=0),"",Antragsteller!J241),$Q$21)</f>
      </c>
      <c r="G258"/>
      <c r="I258" s="108"/>
      <c r="J258" s="100"/>
      <c r="K258" s="108">
        <f t="shared" si="29"/>
        <v>0</v>
      </c>
      <c r="L258" s="253">
        <f t="shared" si="30"/>
        <v>0</v>
      </c>
      <c r="M258" s="253">
        <f t="shared" si="31"/>
        <v>0</v>
      </c>
      <c r="N258" s="108">
        <f t="shared" si="32"/>
      </c>
      <c r="O258" s="98">
        <f t="shared" si="33"/>
      </c>
      <c r="P258" s="185">
        <f t="shared" si="34"/>
      </c>
      <c r="Q258" s="182">
        <f t="shared" si="28"/>
      </c>
      <c r="R258" s="179">
        <f t="shared" si="35"/>
        <v>0</v>
      </c>
    </row>
    <row r="259" spans="2:18" ht="15" customHeight="1">
      <c r="B259" s="30">
        <f t="shared" si="27"/>
      </c>
      <c r="C259" s="32">
        <f>IF(OR(Antragsteller!D242="",Antragsteller!D242=0),"",Antragsteller!D242)</f>
      </c>
      <c r="F259" s="101">
        <f>IF($Q$20="Nein",IF(OR(Antragsteller!J242="",Antragsteller!J242=0),"",Antragsteller!J242),$Q$21)</f>
      </c>
      <c r="G259"/>
      <c r="I259" s="108"/>
      <c r="J259" s="100"/>
      <c r="K259" s="108">
        <f t="shared" si="29"/>
        <v>0</v>
      </c>
      <c r="L259" s="253">
        <f t="shared" si="30"/>
        <v>0</v>
      </c>
      <c r="M259" s="253">
        <f t="shared" si="31"/>
        <v>0</v>
      </c>
      <c r="N259" s="108">
        <f t="shared" si="32"/>
      </c>
      <c r="O259" s="98">
        <f t="shared" si="33"/>
      </c>
      <c r="P259" s="185">
        <f t="shared" si="34"/>
      </c>
      <c r="Q259" s="182">
        <f t="shared" si="28"/>
      </c>
      <c r="R259" s="179">
        <f t="shared" si="35"/>
        <v>0</v>
      </c>
    </row>
    <row r="260" spans="2:18" ht="15" customHeight="1">
      <c r="B260" s="30">
        <f t="shared" si="27"/>
      </c>
      <c r="C260" s="32">
        <f>IF(OR(Antragsteller!D243="",Antragsteller!D243=0),"",Antragsteller!D243)</f>
      </c>
      <c r="F260" s="101">
        <f>IF($Q$20="Nein",IF(OR(Antragsteller!J243="",Antragsteller!J243=0),"",Antragsteller!J243),$Q$21)</f>
      </c>
      <c r="G260"/>
      <c r="I260" s="108"/>
      <c r="J260" s="100"/>
      <c r="K260" s="108">
        <f t="shared" si="29"/>
        <v>0</v>
      </c>
      <c r="L260" s="253">
        <f t="shared" si="30"/>
        <v>0</v>
      </c>
      <c r="M260" s="253">
        <f t="shared" si="31"/>
        <v>0</v>
      </c>
      <c r="N260" s="108">
        <f t="shared" si="32"/>
      </c>
      <c r="O260" s="98">
        <f t="shared" si="33"/>
      </c>
      <c r="P260" s="185">
        <f t="shared" si="34"/>
      </c>
      <c r="Q260" s="182">
        <f t="shared" si="28"/>
      </c>
      <c r="R260" s="179">
        <f t="shared" si="35"/>
        <v>0</v>
      </c>
    </row>
    <row r="261" spans="2:18" ht="15" customHeight="1">
      <c r="B261" s="30">
        <f aca="true" t="shared" si="36" ref="B261:B324">IF(OR(B260="",KorrekturTeilnehmerzahl=0,KorrekturTeilnehmerzahl=""),"",IF(B260="Nr.",1,IF(OR(B260=KorrekturTeilnehmerzahl,J238="Ja"),"",B260+"1")))</f>
      </c>
      <c r="C261" s="32">
        <f>IF(OR(Antragsteller!D244="",Antragsteller!D244=0),"",Antragsteller!D244)</f>
      </c>
      <c r="F261" s="101">
        <f>IF($Q$20="Nein",IF(OR(Antragsteller!J244="",Antragsteller!J244=0),"",Antragsteller!J244),$Q$21)</f>
      </c>
      <c r="G261"/>
      <c r="I261" s="108"/>
      <c r="J261" s="100"/>
      <c r="K261" s="108">
        <f t="shared" si="29"/>
        <v>0</v>
      </c>
      <c r="L261" s="253">
        <f t="shared" si="30"/>
        <v>0</v>
      </c>
      <c r="M261" s="253">
        <f t="shared" si="31"/>
        <v>0</v>
      </c>
      <c r="N261" s="108">
        <f t="shared" si="32"/>
      </c>
      <c r="O261" s="98">
        <f t="shared" si="33"/>
      </c>
      <c r="P261" s="185">
        <f t="shared" si="34"/>
      </c>
      <c r="Q261" s="182">
        <f t="shared" si="28"/>
      </c>
      <c r="R261" s="179">
        <f t="shared" si="35"/>
        <v>0</v>
      </c>
    </row>
    <row r="262" spans="2:18" ht="15" customHeight="1">
      <c r="B262" s="30">
        <f t="shared" si="36"/>
      </c>
      <c r="C262" s="32">
        <f>IF(OR(Antragsteller!D245="",Antragsteller!D245=0),"",Antragsteller!D245)</f>
      </c>
      <c r="F262" s="101">
        <f>IF($Q$20="Nein",IF(OR(Antragsteller!J245="",Antragsteller!J245=0),"",Antragsteller!J245),$Q$21)</f>
      </c>
      <c r="G262"/>
      <c r="I262" s="108"/>
      <c r="J262" s="100"/>
      <c r="K262" s="108">
        <f t="shared" si="29"/>
        <v>0</v>
      </c>
      <c r="L262" s="253">
        <f t="shared" si="30"/>
        <v>0</v>
      </c>
      <c r="M262" s="253">
        <f t="shared" si="31"/>
        <v>0</v>
      </c>
      <c r="N262" s="108">
        <f t="shared" si="32"/>
      </c>
      <c r="O262" s="98">
        <f t="shared" si="33"/>
      </c>
      <c r="P262" s="185">
        <f t="shared" si="34"/>
      </c>
      <c r="Q262" s="182">
        <f t="shared" si="28"/>
      </c>
      <c r="R262" s="179">
        <f t="shared" si="35"/>
        <v>0</v>
      </c>
    </row>
    <row r="263" spans="2:18" ht="15" customHeight="1">
      <c r="B263" s="30">
        <f t="shared" si="36"/>
      </c>
      <c r="C263" s="32">
        <f>IF(OR(Antragsteller!D246="",Antragsteller!D246=0),"",Antragsteller!D246)</f>
      </c>
      <c r="F263" s="101">
        <f>IF($Q$20="Nein",IF(OR(Antragsteller!J246="",Antragsteller!J246=0),"",Antragsteller!J246),$Q$21)</f>
      </c>
      <c r="G263"/>
      <c r="I263" s="108"/>
      <c r="J263" s="100"/>
      <c r="K263" s="108">
        <f t="shared" si="29"/>
        <v>0</v>
      </c>
      <c r="L263" s="253">
        <f t="shared" si="30"/>
        <v>0</v>
      </c>
      <c r="M263" s="253">
        <f t="shared" si="31"/>
        <v>0</v>
      </c>
      <c r="N263" s="108">
        <f t="shared" si="32"/>
      </c>
      <c r="O263" s="98">
        <f t="shared" si="33"/>
      </c>
      <c r="P263" s="185">
        <f t="shared" si="34"/>
      </c>
      <c r="Q263" s="182">
        <f t="shared" si="28"/>
      </c>
      <c r="R263" s="179">
        <f t="shared" si="35"/>
        <v>0</v>
      </c>
    </row>
    <row r="264" spans="2:18" ht="15" customHeight="1">
      <c r="B264" s="30">
        <f t="shared" si="36"/>
      </c>
      <c r="C264" s="32">
        <f>IF(OR(Antragsteller!D247="",Antragsteller!D247=0),"",Antragsteller!D247)</f>
      </c>
      <c r="F264" s="101">
        <f>IF($Q$20="Nein",IF(OR(Antragsteller!J247="",Antragsteller!J247=0),"",Antragsteller!J247),$Q$21)</f>
      </c>
      <c r="G264"/>
      <c r="I264" s="108"/>
      <c r="J264" s="100"/>
      <c r="K264" s="108">
        <f t="shared" si="29"/>
        <v>0</v>
      </c>
      <c r="L264" s="253">
        <f t="shared" si="30"/>
        <v>0</v>
      </c>
      <c r="M264" s="253">
        <f t="shared" si="31"/>
        <v>0</v>
      </c>
      <c r="N264" s="108">
        <f t="shared" si="32"/>
      </c>
      <c r="O264" s="98">
        <f t="shared" si="33"/>
      </c>
      <c r="P264" s="185">
        <f t="shared" si="34"/>
      </c>
      <c r="Q264" s="182">
        <f t="shared" si="28"/>
      </c>
      <c r="R264" s="179">
        <f t="shared" si="35"/>
        <v>0</v>
      </c>
    </row>
    <row r="265" spans="2:18" ht="15" customHeight="1">
      <c r="B265" s="30">
        <f t="shared" si="36"/>
      </c>
      <c r="C265" s="32">
        <f>IF(OR(Antragsteller!D248="",Antragsteller!D248=0),"",Antragsteller!D248)</f>
      </c>
      <c r="F265" s="101">
        <f>IF($Q$20="Nein",IF(OR(Antragsteller!J248="",Antragsteller!J248=0),"",Antragsteller!J248),$Q$21)</f>
      </c>
      <c r="G265"/>
      <c r="I265" s="108"/>
      <c r="J265" s="100"/>
      <c r="K265" s="108">
        <f t="shared" si="29"/>
        <v>0</v>
      </c>
      <c r="L265" s="253">
        <f t="shared" si="30"/>
        <v>0</v>
      </c>
      <c r="M265" s="253">
        <f t="shared" si="31"/>
        <v>0</v>
      </c>
      <c r="N265" s="108">
        <f t="shared" si="32"/>
      </c>
      <c r="O265" s="98">
        <f t="shared" si="33"/>
      </c>
      <c r="P265" s="185">
        <f t="shared" si="34"/>
      </c>
      <c r="Q265" s="182">
        <f t="shared" si="28"/>
      </c>
      <c r="R265" s="179">
        <f t="shared" si="35"/>
        <v>0</v>
      </c>
    </row>
    <row r="266" spans="2:18" ht="15" customHeight="1">
      <c r="B266" s="30">
        <f t="shared" si="36"/>
      </c>
      <c r="C266" s="32">
        <f>IF(OR(Antragsteller!D249="",Antragsteller!D249=0),"",Antragsteller!D249)</f>
      </c>
      <c r="F266" s="101">
        <f>IF($Q$20="Nein",IF(OR(Antragsteller!J249="",Antragsteller!J249=0),"",Antragsteller!J249),$Q$21)</f>
      </c>
      <c r="G266"/>
      <c r="I266" s="108"/>
      <c r="J266" s="100"/>
      <c r="K266" s="108">
        <f t="shared" si="29"/>
        <v>0</v>
      </c>
      <c r="L266" s="253">
        <f t="shared" si="30"/>
        <v>0</v>
      </c>
      <c r="M266" s="253">
        <f t="shared" si="31"/>
        <v>0</v>
      </c>
      <c r="N266" s="108">
        <f t="shared" si="32"/>
      </c>
      <c r="O266" s="98">
        <f t="shared" si="33"/>
      </c>
      <c r="P266" s="185">
        <f t="shared" si="34"/>
      </c>
      <c r="Q266" s="182">
        <f t="shared" si="28"/>
      </c>
      <c r="R266" s="179">
        <f t="shared" si="35"/>
        <v>0</v>
      </c>
    </row>
    <row r="267" spans="2:18" ht="15" customHeight="1">
      <c r="B267" s="30">
        <f t="shared" si="36"/>
      </c>
      <c r="C267" s="32">
        <f>IF(OR(Antragsteller!D250="",Antragsteller!D250=0),"",Antragsteller!D250)</f>
      </c>
      <c r="F267" s="101">
        <f>IF($Q$20="Nein",IF(OR(Antragsteller!J250="",Antragsteller!J250=0),"",Antragsteller!J250),$Q$21)</f>
      </c>
      <c r="G267"/>
      <c r="I267" s="108"/>
      <c r="J267" s="100"/>
      <c r="K267" s="108">
        <f t="shared" si="29"/>
        <v>0</v>
      </c>
      <c r="L267" s="253">
        <f t="shared" si="30"/>
        <v>0</v>
      </c>
      <c r="M267" s="253">
        <f t="shared" si="31"/>
        <v>0</v>
      </c>
      <c r="N267" s="108">
        <f t="shared" si="32"/>
      </c>
      <c r="O267" s="98">
        <f t="shared" si="33"/>
      </c>
      <c r="P267" s="185">
        <f t="shared" si="34"/>
      </c>
      <c r="Q267" s="182">
        <f t="shared" si="28"/>
      </c>
      <c r="R267" s="179">
        <f t="shared" si="35"/>
        <v>0</v>
      </c>
    </row>
    <row r="268" spans="2:18" ht="15" customHeight="1">
      <c r="B268" s="30">
        <f t="shared" si="36"/>
      </c>
      <c r="C268" s="32">
        <f>IF(OR(Antragsteller!D251="",Antragsteller!D251=0),"",Antragsteller!D251)</f>
      </c>
      <c r="F268" s="101">
        <f>IF($Q$20="Nein",IF(OR(Antragsteller!J251="",Antragsteller!J251=0),"",Antragsteller!J251),$Q$21)</f>
      </c>
      <c r="G268"/>
      <c r="I268" s="108"/>
      <c r="J268" s="100"/>
      <c r="K268" s="108">
        <f t="shared" si="29"/>
        <v>0</v>
      </c>
      <c r="L268" s="253">
        <f t="shared" si="30"/>
        <v>0</v>
      </c>
      <c r="M268" s="253">
        <f t="shared" si="31"/>
        <v>0</v>
      </c>
      <c r="N268" s="108">
        <f t="shared" si="32"/>
      </c>
      <c r="O268" s="98">
        <f t="shared" si="33"/>
      </c>
      <c r="P268" s="185">
        <f t="shared" si="34"/>
      </c>
      <c r="Q268" s="182">
        <f t="shared" si="28"/>
      </c>
      <c r="R268" s="179">
        <f t="shared" si="35"/>
        <v>0</v>
      </c>
    </row>
    <row r="269" spans="2:18" ht="15" customHeight="1">
      <c r="B269" s="30">
        <f t="shared" si="36"/>
      </c>
      <c r="C269" s="32">
        <f>IF(OR(Antragsteller!D252="",Antragsteller!D252=0),"",Antragsteller!D252)</f>
      </c>
      <c r="F269" s="101">
        <f>IF($Q$20="Nein",IF(OR(Antragsteller!J252="",Antragsteller!J252=0),"",Antragsteller!J252),$Q$21)</f>
      </c>
      <c r="G269"/>
      <c r="I269" s="108"/>
      <c r="J269" s="100"/>
      <c r="K269" s="108">
        <f t="shared" si="29"/>
        <v>0</v>
      </c>
      <c r="L269" s="253">
        <f t="shared" si="30"/>
        <v>0</v>
      </c>
      <c r="M269" s="253">
        <f t="shared" si="31"/>
        <v>0</v>
      </c>
      <c r="N269" s="108">
        <f t="shared" si="32"/>
      </c>
      <c r="O269" s="98">
        <f t="shared" si="33"/>
      </c>
      <c r="P269" s="185">
        <f t="shared" si="34"/>
      </c>
      <c r="Q269" s="182">
        <f t="shared" si="28"/>
      </c>
      <c r="R269" s="179">
        <f t="shared" si="35"/>
        <v>0</v>
      </c>
    </row>
    <row r="270" spans="2:18" ht="15" customHeight="1">
      <c r="B270" s="30">
        <f t="shared" si="36"/>
      </c>
      <c r="C270" s="32">
        <f>IF(OR(Antragsteller!D253="",Antragsteller!D253=0),"",Antragsteller!D253)</f>
      </c>
      <c r="F270" s="101">
        <f>IF($Q$20="Nein",IF(OR(Antragsteller!J253="",Antragsteller!J253=0),"",Antragsteller!J253),$Q$21)</f>
      </c>
      <c r="G270"/>
      <c r="I270" s="108"/>
      <c r="J270" s="100"/>
      <c r="K270" s="108">
        <f t="shared" si="29"/>
        <v>0</v>
      </c>
      <c r="L270" s="253">
        <f t="shared" si="30"/>
        <v>0</v>
      </c>
      <c r="M270" s="253">
        <f t="shared" si="31"/>
        <v>0</v>
      </c>
      <c r="N270" s="108">
        <f t="shared" si="32"/>
      </c>
      <c r="O270" s="98">
        <f t="shared" si="33"/>
      </c>
      <c r="P270" s="185">
        <f t="shared" si="34"/>
      </c>
      <c r="Q270" s="182">
        <f t="shared" si="28"/>
      </c>
      <c r="R270" s="179">
        <f t="shared" si="35"/>
        <v>0</v>
      </c>
    </row>
    <row r="271" spans="2:18" ht="15" customHeight="1">
      <c r="B271" s="30">
        <f t="shared" si="36"/>
      </c>
      <c r="C271" s="32">
        <f>IF(OR(Antragsteller!D254="",Antragsteller!D254=0),"",Antragsteller!D254)</f>
      </c>
      <c r="F271" s="101">
        <f>IF($Q$20="Nein",IF(OR(Antragsteller!J254="",Antragsteller!J254=0),"",Antragsteller!J254),$Q$21)</f>
      </c>
      <c r="G271"/>
      <c r="I271" s="108"/>
      <c r="J271" s="100"/>
      <c r="K271" s="108">
        <f t="shared" si="29"/>
        <v>0</v>
      </c>
      <c r="L271" s="253">
        <f t="shared" si="30"/>
        <v>0</v>
      </c>
      <c r="M271" s="253">
        <f t="shared" si="31"/>
        <v>0</v>
      </c>
      <c r="N271" s="108">
        <f t="shared" si="32"/>
      </c>
      <c r="O271" s="98">
        <f t="shared" si="33"/>
      </c>
      <c r="P271" s="185">
        <f t="shared" si="34"/>
      </c>
      <c r="Q271" s="182">
        <f t="shared" si="28"/>
      </c>
      <c r="R271" s="179">
        <f t="shared" si="35"/>
        <v>0</v>
      </c>
    </row>
    <row r="272" spans="2:18" ht="15" customHeight="1">
      <c r="B272" s="30">
        <f t="shared" si="36"/>
      </c>
      <c r="C272" s="32">
        <f>IF(OR(Antragsteller!D255="",Antragsteller!D255=0),"",Antragsteller!D255)</f>
      </c>
      <c r="F272" s="101">
        <f>IF($Q$20="Nein",IF(OR(Antragsteller!J255="",Antragsteller!J255=0),"",Antragsteller!J255),$Q$21)</f>
      </c>
      <c r="G272"/>
      <c r="I272" s="108"/>
      <c r="J272" s="100"/>
      <c r="K272" s="108">
        <f t="shared" si="29"/>
        <v>0</v>
      </c>
      <c r="L272" s="253">
        <f t="shared" si="30"/>
        <v>0</v>
      </c>
      <c r="M272" s="253">
        <f t="shared" si="31"/>
        <v>0</v>
      </c>
      <c r="N272" s="108">
        <f t="shared" si="32"/>
      </c>
      <c r="O272" s="98">
        <f t="shared" si="33"/>
      </c>
      <c r="P272" s="185">
        <f t="shared" si="34"/>
      </c>
      <c r="Q272" s="182">
        <f t="shared" si="28"/>
      </c>
      <c r="R272" s="179">
        <f t="shared" si="35"/>
        <v>0</v>
      </c>
    </row>
    <row r="273" spans="2:18" ht="15" customHeight="1">
      <c r="B273" s="30">
        <f t="shared" si="36"/>
      </c>
      <c r="C273" s="32">
        <f>IF(OR(Antragsteller!D256="",Antragsteller!D256=0),"",Antragsteller!D256)</f>
      </c>
      <c r="F273" s="101">
        <f>IF($Q$20="Nein",IF(OR(Antragsteller!J256="",Antragsteller!J256=0),"",Antragsteller!J256),$Q$21)</f>
      </c>
      <c r="G273"/>
      <c r="I273" s="108"/>
      <c r="J273" s="100"/>
      <c r="K273" s="108">
        <f t="shared" si="29"/>
        <v>0</v>
      </c>
      <c r="L273" s="253">
        <f t="shared" si="30"/>
        <v>0</v>
      </c>
      <c r="M273" s="253">
        <f t="shared" si="31"/>
        <v>0</v>
      </c>
      <c r="N273" s="108">
        <f t="shared" si="32"/>
      </c>
      <c r="O273" s="98">
        <f t="shared" si="33"/>
      </c>
      <c r="P273" s="185">
        <f t="shared" si="34"/>
      </c>
      <c r="Q273" s="182">
        <f t="shared" si="28"/>
      </c>
      <c r="R273" s="179">
        <f t="shared" si="35"/>
        <v>0</v>
      </c>
    </row>
    <row r="274" spans="2:18" ht="15" customHeight="1">
      <c r="B274" s="30">
        <f t="shared" si="36"/>
      </c>
      <c r="C274" s="32">
        <f>IF(OR(Antragsteller!D257="",Antragsteller!D257=0),"",Antragsteller!D257)</f>
      </c>
      <c r="F274" s="101">
        <f>IF($Q$20="Nein",IF(OR(Antragsteller!J257="",Antragsteller!J257=0),"",Antragsteller!J257),$Q$21)</f>
      </c>
      <c r="G274"/>
      <c r="I274" s="108"/>
      <c r="J274" s="100"/>
      <c r="K274" s="108">
        <f t="shared" si="29"/>
        <v>0</v>
      </c>
      <c r="L274" s="253">
        <f t="shared" si="30"/>
        <v>0</v>
      </c>
      <c r="M274" s="253">
        <f t="shared" si="31"/>
        <v>0</v>
      </c>
      <c r="N274" s="108">
        <f t="shared" si="32"/>
      </c>
      <c r="O274" s="98">
        <f t="shared" si="33"/>
      </c>
      <c r="P274" s="185">
        <f t="shared" si="34"/>
      </c>
      <c r="Q274" s="182">
        <f t="shared" si="28"/>
      </c>
      <c r="R274" s="179">
        <f t="shared" si="35"/>
        <v>0</v>
      </c>
    </row>
    <row r="275" spans="2:18" ht="15" customHeight="1">
      <c r="B275" s="30">
        <f t="shared" si="36"/>
      </c>
      <c r="C275" s="32">
        <f>IF(OR(Antragsteller!D258="",Antragsteller!D258=0),"",Antragsteller!D258)</f>
      </c>
      <c r="F275" s="101">
        <f>IF($Q$20="Nein",IF(OR(Antragsteller!J258="",Antragsteller!J258=0),"",Antragsteller!J258),$Q$21)</f>
      </c>
      <c r="G275"/>
      <c r="I275" s="108"/>
      <c r="J275" s="100"/>
      <c r="K275" s="108">
        <f t="shared" si="29"/>
        <v>0</v>
      </c>
      <c r="L275" s="253">
        <f t="shared" si="30"/>
        <v>0</v>
      </c>
      <c r="M275" s="253">
        <f t="shared" si="31"/>
        <v>0</v>
      </c>
      <c r="N275" s="108">
        <f t="shared" si="32"/>
      </c>
      <c r="O275" s="98">
        <f t="shared" si="33"/>
      </c>
      <c r="P275" s="185">
        <f t="shared" si="34"/>
      </c>
      <c r="Q275" s="182">
        <f t="shared" si="28"/>
      </c>
      <c r="R275" s="179">
        <f t="shared" si="35"/>
        <v>0</v>
      </c>
    </row>
    <row r="276" spans="2:18" ht="15" customHeight="1">
      <c r="B276" s="30">
        <f t="shared" si="36"/>
      </c>
      <c r="C276" s="32">
        <f>IF(OR(Antragsteller!D259="",Antragsteller!D259=0),"",Antragsteller!D259)</f>
      </c>
      <c r="F276" s="101">
        <f>IF($Q$20="Nein",IF(OR(Antragsteller!J259="",Antragsteller!J259=0),"",Antragsteller!J259),$Q$21)</f>
      </c>
      <c r="G276"/>
      <c r="I276" s="108"/>
      <c r="J276" s="100"/>
      <c r="K276" s="108">
        <f t="shared" si="29"/>
        <v>0</v>
      </c>
      <c r="L276" s="253">
        <f t="shared" si="30"/>
        <v>0</v>
      </c>
      <c r="M276" s="253">
        <f t="shared" si="31"/>
        <v>0</v>
      </c>
      <c r="N276" s="108">
        <f t="shared" si="32"/>
      </c>
      <c r="O276" s="98">
        <f t="shared" si="33"/>
      </c>
      <c r="P276" s="185">
        <f t="shared" si="34"/>
      </c>
      <c r="Q276" s="182">
        <f t="shared" si="28"/>
      </c>
      <c r="R276" s="179">
        <f t="shared" si="35"/>
        <v>0</v>
      </c>
    </row>
    <row r="277" spans="2:18" ht="15" customHeight="1">
      <c r="B277" s="30">
        <f t="shared" si="36"/>
      </c>
      <c r="C277" s="32">
        <f>IF(OR(Antragsteller!D260="",Antragsteller!D260=0),"",Antragsteller!D260)</f>
      </c>
      <c r="F277" s="101">
        <f>IF($Q$20="Nein",IF(OR(Antragsteller!J260="",Antragsteller!J260=0),"",Antragsteller!J260),$Q$21)</f>
      </c>
      <c r="G277"/>
      <c r="I277" s="108"/>
      <c r="J277" s="100"/>
      <c r="K277" s="108">
        <f t="shared" si="29"/>
        <v>0</v>
      </c>
      <c r="L277" s="253">
        <f t="shared" si="30"/>
        <v>0</v>
      </c>
      <c r="M277" s="253">
        <f t="shared" si="31"/>
        <v>0</v>
      </c>
      <c r="N277" s="108">
        <f t="shared" si="32"/>
      </c>
      <c r="O277" s="98">
        <f t="shared" si="33"/>
      </c>
      <c r="P277" s="185">
        <f t="shared" si="34"/>
      </c>
      <c r="Q277" s="182">
        <f t="shared" si="28"/>
      </c>
      <c r="R277" s="179">
        <f t="shared" si="35"/>
        <v>0</v>
      </c>
    </row>
    <row r="278" spans="2:18" ht="15" customHeight="1">
      <c r="B278" s="30">
        <f t="shared" si="36"/>
      </c>
      <c r="C278" s="32">
        <f>IF(OR(Antragsteller!D261="",Antragsteller!D261=0),"",Antragsteller!D261)</f>
      </c>
      <c r="F278" s="101">
        <f>IF($Q$20="Nein",IF(OR(Antragsteller!J261="",Antragsteller!J261=0),"",Antragsteller!J261),$Q$21)</f>
      </c>
      <c r="G278"/>
      <c r="I278" s="108"/>
      <c r="J278" s="100"/>
      <c r="K278" s="108">
        <f t="shared" si="29"/>
        <v>0</v>
      </c>
      <c r="L278" s="253">
        <f t="shared" si="30"/>
        <v>0</v>
      </c>
      <c r="M278" s="253">
        <f t="shared" si="31"/>
        <v>0</v>
      </c>
      <c r="N278" s="108">
        <f t="shared" si="32"/>
      </c>
      <c r="O278" s="98">
        <f t="shared" si="33"/>
      </c>
      <c r="P278" s="185">
        <f t="shared" si="34"/>
      </c>
      <c r="Q278" s="182">
        <f t="shared" si="28"/>
      </c>
      <c r="R278" s="179">
        <f t="shared" si="35"/>
        <v>0</v>
      </c>
    </row>
    <row r="279" spans="2:18" ht="15" customHeight="1">
      <c r="B279" s="30">
        <f t="shared" si="36"/>
      </c>
      <c r="C279" s="32">
        <f>IF(OR(Antragsteller!D262="",Antragsteller!D262=0),"",Antragsteller!D262)</f>
      </c>
      <c r="F279" s="101">
        <f>IF($Q$20="Nein",IF(OR(Antragsteller!J262="",Antragsteller!J262=0),"",Antragsteller!J262),$Q$21)</f>
      </c>
      <c r="G279"/>
      <c r="I279" s="108"/>
      <c r="J279" s="100"/>
      <c r="K279" s="108">
        <f t="shared" si="29"/>
        <v>0</v>
      </c>
      <c r="L279" s="253">
        <f t="shared" si="30"/>
        <v>0</v>
      </c>
      <c r="M279" s="253">
        <f t="shared" si="31"/>
        <v>0</v>
      </c>
      <c r="N279" s="108">
        <f t="shared" si="32"/>
      </c>
      <c r="O279" s="98">
        <f t="shared" si="33"/>
      </c>
      <c r="P279" s="185">
        <f t="shared" si="34"/>
      </c>
      <c r="Q279" s="182">
        <f t="shared" si="28"/>
      </c>
      <c r="R279" s="179">
        <f t="shared" si="35"/>
        <v>0</v>
      </c>
    </row>
    <row r="280" spans="2:18" ht="15" customHeight="1">
      <c r="B280" s="30">
        <f t="shared" si="36"/>
      </c>
      <c r="C280" s="32">
        <f>IF(OR(Antragsteller!D263="",Antragsteller!D263=0),"",Antragsteller!D263)</f>
      </c>
      <c r="F280" s="101">
        <f>IF($Q$20="Nein",IF(OR(Antragsteller!J263="",Antragsteller!J263=0),"",Antragsteller!J263),$Q$21)</f>
      </c>
      <c r="G280"/>
      <c r="I280" s="108"/>
      <c r="J280" s="100"/>
      <c r="K280" s="108">
        <f t="shared" si="29"/>
        <v>0</v>
      </c>
      <c r="L280" s="253">
        <f t="shared" si="30"/>
        <v>0</v>
      </c>
      <c r="M280" s="253">
        <f t="shared" si="31"/>
        <v>0</v>
      </c>
      <c r="N280" s="108">
        <f t="shared" si="32"/>
      </c>
      <c r="O280" s="98">
        <f t="shared" si="33"/>
      </c>
      <c r="P280" s="185">
        <f t="shared" si="34"/>
      </c>
      <c r="Q280" s="182">
        <f t="shared" si="28"/>
      </c>
      <c r="R280" s="179">
        <f t="shared" si="35"/>
        <v>0</v>
      </c>
    </row>
    <row r="281" spans="2:18" ht="15" customHeight="1">
      <c r="B281" s="30">
        <f t="shared" si="36"/>
      </c>
      <c r="C281" s="32">
        <f>IF(OR(Antragsteller!D264="",Antragsteller!D264=0),"",Antragsteller!D264)</f>
      </c>
      <c r="F281" s="101">
        <f>IF($Q$20="Nein",IF(OR(Antragsteller!J264="",Antragsteller!J264=0),"",Antragsteller!J264),$Q$21)</f>
      </c>
      <c r="G281"/>
      <c r="I281" s="108"/>
      <c r="J281" s="100"/>
      <c r="K281" s="108">
        <f t="shared" si="29"/>
        <v>0</v>
      </c>
      <c r="L281" s="253">
        <f t="shared" si="30"/>
        <v>0</v>
      </c>
      <c r="M281" s="253">
        <f t="shared" si="31"/>
        <v>0</v>
      </c>
      <c r="N281" s="108">
        <f t="shared" si="32"/>
      </c>
      <c r="O281" s="98">
        <f t="shared" si="33"/>
      </c>
      <c r="P281" s="185">
        <f t="shared" si="34"/>
      </c>
      <c r="Q281" s="182">
        <f t="shared" si="28"/>
      </c>
      <c r="R281" s="179">
        <f t="shared" si="35"/>
        <v>0</v>
      </c>
    </row>
    <row r="282" spans="2:18" ht="15" customHeight="1">
      <c r="B282" s="30">
        <f t="shared" si="36"/>
      </c>
      <c r="C282" s="32">
        <f>IF(OR(Antragsteller!D265="",Antragsteller!D265=0),"",Antragsteller!D265)</f>
      </c>
      <c r="F282" s="101">
        <f>IF($Q$20="Nein",IF(OR(Antragsteller!J265="",Antragsteller!J265=0),"",Antragsteller!J265),$Q$21)</f>
      </c>
      <c r="G282"/>
      <c r="I282" s="108"/>
      <c r="J282" s="100"/>
      <c r="K282" s="108">
        <f t="shared" si="29"/>
        <v>0</v>
      </c>
      <c r="L282" s="253">
        <f t="shared" si="30"/>
        <v>0</v>
      </c>
      <c r="M282" s="253">
        <f t="shared" si="31"/>
        <v>0</v>
      </c>
      <c r="N282" s="108">
        <f t="shared" si="32"/>
      </c>
      <c r="O282" s="98">
        <f t="shared" si="33"/>
      </c>
      <c r="P282" s="185">
        <f t="shared" si="34"/>
      </c>
      <c r="Q282" s="182">
        <f t="shared" si="28"/>
      </c>
      <c r="R282" s="179">
        <f t="shared" si="35"/>
        <v>0</v>
      </c>
    </row>
    <row r="283" spans="2:18" ht="15" customHeight="1">
      <c r="B283" s="30">
        <f t="shared" si="36"/>
      </c>
      <c r="C283" s="32">
        <f>IF(OR(Antragsteller!D266="",Antragsteller!D266=0),"",Antragsteller!D266)</f>
      </c>
      <c r="F283" s="101">
        <f>IF($Q$20="Nein",IF(OR(Antragsteller!J266="",Antragsteller!J266=0),"",Antragsteller!J266),$Q$21)</f>
      </c>
      <c r="G283"/>
      <c r="I283" s="108"/>
      <c r="J283" s="100"/>
      <c r="K283" s="108">
        <f t="shared" si="29"/>
        <v>0</v>
      </c>
      <c r="L283" s="253">
        <f t="shared" si="30"/>
        <v>0</v>
      </c>
      <c r="M283" s="253">
        <f t="shared" si="31"/>
        <v>0</v>
      </c>
      <c r="N283" s="108">
        <f t="shared" si="32"/>
      </c>
      <c r="O283" s="98">
        <f t="shared" si="33"/>
      </c>
      <c r="P283" s="185">
        <f t="shared" si="34"/>
      </c>
      <c r="Q283" s="182">
        <f t="shared" si="28"/>
      </c>
      <c r="R283" s="179">
        <f t="shared" si="35"/>
        <v>0</v>
      </c>
    </row>
    <row r="284" spans="2:18" ht="15" customHeight="1">
      <c r="B284" s="30">
        <f t="shared" si="36"/>
      </c>
      <c r="C284" s="32">
        <f>IF(OR(Antragsteller!D267="",Antragsteller!D267=0),"",Antragsteller!D267)</f>
      </c>
      <c r="F284" s="101">
        <f>IF($Q$20="Nein",IF(OR(Antragsteller!J267="",Antragsteller!J267=0),"",Antragsteller!J267),$Q$21)</f>
      </c>
      <c r="G284"/>
      <c r="I284" s="108"/>
      <c r="J284" s="100"/>
      <c r="K284" s="108">
        <f t="shared" si="29"/>
        <v>0</v>
      </c>
      <c r="L284" s="253">
        <f t="shared" si="30"/>
        <v>0</v>
      </c>
      <c r="M284" s="253">
        <f t="shared" si="31"/>
        <v>0</v>
      </c>
      <c r="N284" s="108">
        <f t="shared" si="32"/>
      </c>
      <c r="O284" s="98">
        <f t="shared" si="33"/>
      </c>
      <c r="P284" s="185">
        <f t="shared" si="34"/>
      </c>
      <c r="Q284" s="182">
        <f t="shared" si="28"/>
      </c>
      <c r="R284" s="179">
        <f t="shared" si="35"/>
        <v>0</v>
      </c>
    </row>
    <row r="285" spans="2:18" ht="15" customHeight="1">
      <c r="B285" s="30">
        <f t="shared" si="36"/>
      </c>
      <c r="C285" s="32">
        <f>IF(OR(Antragsteller!D268="",Antragsteller!D268=0),"",Antragsteller!D268)</f>
      </c>
      <c r="F285" s="101">
        <f>IF($Q$20="Nein",IF(OR(Antragsteller!J268="",Antragsteller!J268=0),"",Antragsteller!J268),$Q$21)</f>
      </c>
      <c r="G285"/>
      <c r="I285" s="108"/>
      <c r="J285" s="100"/>
      <c r="K285" s="108">
        <f t="shared" si="29"/>
        <v>0</v>
      </c>
      <c r="L285" s="253">
        <f t="shared" si="30"/>
        <v>0</v>
      </c>
      <c r="M285" s="253">
        <f t="shared" si="31"/>
        <v>0</v>
      </c>
      <c r="N285" s="108">
        <f t="shared" si="32"/>
      </c>
      <c r="O285" s="98">
        <f t="shared" si="33"/>
      </c>
      <c r="P285" s="185">
        <f t="shared" si="34"/>
      </c>
      <c r="Q285" s="182">
        <f t="shared" si="28"/>
      </c>
      <c r="R285" s="179">
        <f t="shared" si="35"/>
        <v>0</v>
      </c>
    </row>
    <row r="286" spans="2:18" ht="15" customHeight="1">
      <c r="B286" s="30">
        <f t="shared" si="36"/>
      </c>
      <c r="C286" s="32">
        <f>IF(OR(Antragsteller!D269="",Antragsteller!D269=0),"",Antragsteller!D269)</f>
      </c>
      <c r="F286" s="101">
        <f>IF($Q$20="Nein",IF(OR(Antragsteller!J269="",Antragsteller!J269=0),"",Antragsteller!J269),$Q$21)</f>
      </c>
      <c r="G286"/>
      <c r="I286" s="108"/>
      <c r="J286" s="100"/>
      <c r="K286" s="108">
        <f t="shared" si="29"/>
        <v>0</v>
      </c>
      <c r="L286" s="253">
        <f t="shared" si="30"/>
        <v>0</v>
      </c>
      <c r="M286" s="253">
        <f t="shared" si="31"/>
        <v>0</v>
      </c>
      <c r="N286" s="108">
        <f t="shared" si="32"/>
      </c>
      <c r="O286" s="98">
        <f t="shared" si="33"/>
      </c>
      <c r="P286" s="185">
        <f t="shared" si="34"/>
      </c>
      <c r="Q286" s="182">
        <f t="shared" si="28"/>
      </c>
      <c r="R286" s="179">
        <f t="shared" si="35"/>
        <v>0</v>
      </c>
    </row>
    <row r="287" spans="2:18" ht="15" customHeight="1">
      <c r="B287" s="30">
        <f t="shared" si="36"/>
      </c>
      <c r="C287" s="32">
        <f>IF(OR(Antragsteller!D270="",Antragsteller!D270=0),"",Antragsteller!D270)</f>
      </c>
      <c r="F287" s="101">
        <f>IF($Q$20="Nein",IF(OR(Antragsteller!J270="",Antragsteller!J270=0),"",Antragsteller!J270),$Q$21)</f>
      </c>
      <c r="G287"/>
      <c r="I287" s="108"/>
      <c r="J287" s="100"/>
      <c r="K287" s="108">
        <f t="shared" si="29"/>
        <v>0</v>
      </c>
      <c r="L287" s="253">
        <f t="shared" si="30"/>
        <v>0</v>
      </c>
      <c r="M287" s="253">
        <f t="shared" si="31"/>
        <v>0</v>
      </c>
      <c r="N287" s="108">
        <f t="shared" si="32"/>
      </c>
      <c r="O287" s="98">
        <f t="shared" si="33"/>
      </c>
      <c r="P287" s="185">
        <f t="shared" si="34"/>
      </c>
      <c r="Q287" s="182">
        <f t="shared" si="28"/>
      </c>
      <c r="R287" s="179">
        <f t="shared" si="35"/>
        <v>0</v>
      </c>
    </row>
    <row r="288" spans="2:18" ht="15" customHeight="1">
      <c r="B288" s="30">
        <f t="shared" si="36"/>
      </c>
      <c r="C288" s="32">
        <f>IF(OR(Antragsteller!D271="",Antragsteller!D271=0),"",Antragsteller!D271)</f>
      </c>
      <c r="F288" s="101">
        <f>IF($Q$20="Nein",IF(OR(Antragsteller!J271="",Antragsteller!J271=0),"",Antragsteller!J271),$Q$21)</f>
      </c>
      <c r="G288"/>
      <c r="I288" s="108"/>
      <c r="J288" s="100"/>
      <c r="K288" s="108">
        <f t="shared" si="29"/>
        <v>0</v>
      </c>
      <c r="L288" s="253">
        <f t="shared" si="30"/>
        <v>0</v>
      </c>
      <c r="M288" s="253">
        <f t="shared" si="31"/>
        <v>0</v>
      </c>
      <c r="N288" s="108">
        <f t="shared" si="32"/>
      </c>
      <c r="O288" s="98">
        <f t="shared" si="33"/>
      </c>
      <c r="P288" s="185">
        <f t="shared" si="34"/>
      </c>
      <c r="Q288" s="182">
        <f t="shared" si="28"/>
      </c>
      <c r="R288" s="179">
        <f t="shared" si="35"/>
        <v>0</v>
      </c>
    </row>
    <row r="289" spans="2:18" ht="15" customHeight="1">
      <c r="B289" s="30">
        <f t="shared" si="36"/>
      </c>
      <c r="C289" s="32">
        <f>IF(OR(Antragsteller!D272="",Antragsteller!D272=0),"",Antragsteller!D272)</f>
      </c>
      <c r="F289" s="101">
        <f>IF($Q$20="Nein",IF(OR(Antragsteller!J272="",Antragsteller!J272=0),"",Antragsteller!J272),$Q$21)</f>
      </c>
      <c r="G289"/>
      <c r="I289" s="108"/>
      <c r="J289" s="100"/>
      <c r="K289" s="108">
        <f t="shared" si="29"/>
        <v>0</v>
      </c>
      <c r="L289" s="253">
        <f t="shared" si="30"/>
        <v>0</v>
      </c>
      <c r="M289" s="253">
        <f t="shared" si="31"/>
        <v>0</v>
      </c>
      <c r="N289" s="108">
        <f t="shared" si="32"/>
      </c>
      <c r="O289" s="98">
        <f t="shared" si="33"/>
      </c>
      <c r="P289" s="185">
        <f t="shared" si="34"/>
      </c>
      <c r="Q289" s="182">
        <f t="shared" si="28"/>
      </c>
      <c r="R289" s="179">
        <f t="shared" si="35"/>
        <v>0</v>
      </c>
    </row>
    <row r="290" spans="2:18" ht="15" customHeight="1">
      <c r="B290" s="30">
        <f t="shared" si="36"/>
      </c>
      <c r="C290" s="32">
        <f>IF(OR(Antragsteller!D273="",Antragsteller!D273=0),"",Antragsteller!D273)</f>
      </c>
      <c r="F290" s="101">
        <f>IF($Q$20="Nein",IF(OR(Antragsteller!J273="",Antragsteller!J273=0),"",Antragsteller!J273),$Q$21)</f>
      </c>
      <c r="G290"/>
      <c r="I290" s="108"/>
      <c r="J290" s="100"/>
      <c r="K290" s="108">
        <f t="shared" si="29"/>
        <v>0</v>
      </c>
      <c r="L290" s="253">
        <f t="shared" si="30"/>
        <v>0</v>
      </c>
      <c r="M290" s="253">
        <f t="shared" si="31"/>
        <v>0</v>
      </c>
      <c r="N290" s="108">
        <f t="shared" si="32"/>
      </c>
      <c r="O290" s="98">
        <f t="shared" si="33"/>
      </c>
      <c r="P290" s="185">
        <f t="shared" si="34"/>
      </c>
      <c r="Q290" s="182">
        <f t="shared" si="28"/>
      </c>
      <c r="R290" s="179">
        <f t="shared" si="35"/>
        <v>0</v>
      </c>
    </row>
    <row r="291" spans="2:18" ht="15" customHeight="1">
      <c r="B291" s="30">
        <f t="shared" si="36"/>
      </c>
      <c r="C291" s="32">
        <f>IF(OR(Antragsteller!D274="",Antragsteller!D274=0),"",Antragsteller!D274)</f>
      </c>
      <c r="F291" s="101">
        <f>IF($Q$20="Nein",IF(OR(Antragsteller!J274="",Antragsteller!J274=0),"",Antragsteller!J274),$Q$21)</f>
      </c>
      <c r="G291"/>
      <c r="I291" s="108"/>
      <c r="J291" s="100"/>
      <c r="K291" s="108">
        <f t="shared" si="29"/>
        <v>0</v>
      </c>
      <c r="L291" s="253">
        <f t="shared" si="30"/>
        <v>0</v>
      </c>
      <c r="M291" s="253">
        <f t="shared" si="31"/>
        <v>0</v>
      </c>
      <c r="N291" s="108">
        <f t="shared" si="32"/>
      </c>
      <c r="O291" s="98">
        <f t="shared" si="33"/>
      </c>
      <c r="P291" s="185">
        <f t="shared" si="34"/>
      </c>
      <c r="Q291" s="182">
        <f t="shared" si="28"/>
      </c>
      <c r="R291" s="179">
        <f t="shared" si="35"/>
        <v>0</v>
      </c>
    </row>
    <row r="292" spans="2:18" ht="15" customHeight="1">
      <c r="B292" s="30">
        <f t="shared" si="36"/>
      </c>
      <c r="C292" s="32">
        <f>IF(OR(Antragsteller!D275="",Antragsteller!D275=0),"",Antragsteller!D275)</f>
      </c>
      <c r="F292" s="101">
        <f>IF($Q$20="Nein",IF(OR(Antragsteller!J275="",Antragsteller!J275=0),"",Antragsteller!J275),$Q$21)</f>
      </c>
      <c r="G292"/>
      <c r="I292" s="108"/>
      <c r="J292" s="100"/>
      <c r="K292" s="108">
        <f t="shared" si="29"/>
        <v>0</v>
      </c>
      <c r="L292" s="253">
        <f t="shared" si="30"/>
        <v>0</v>
      </c>
      <c r="M292" s="253">
        <f t="shared" si="31"/>
        <v>0</v>
      </c>
      <c r="N292" s="108">
        <f t="shared" si="32"/>
      </c>
      <c r="O292" s="98">
        <f t="shared" si="33"/>
      </c>
      <c r="P292" s="185">
        <f t="shared" si="34"/>
      </c>
      <c r="Q292" s="182">
        <f t="shared" si="28"/>
      </c>
      <c r="R292" s="179">
        <f t="shared" si="35"/>
        <v>0</v>
      </c>
    </row>
    <row r="293" spans="2:18" ht="15" customHeight="1">
      <c r="B293" s="30">
        <f t="shared" si="36"/>
      </c>
      <c r="C293" s="32">
        <f>IF(OR(Antragsteller!D276="",Antragsteller!D276=0),"",Antragsteller!D276)</f>
      </c>
      <c r="F293" s="101">
        <f>IF($Q$20="Nein",IF(OR(Antragsteller!J276="",Antragsteller!J276=0),"",Antragsteller!J276),$Q$21)</f>
      </c>
      <c r="G293"/>
      <c r="I293" s="108"/>
      <c r="J293" s="100"/>
      <c r="K293" s="108">
        <f t="shared" si="29"/>
        <v>0</v>
      </c>
      <c r="L293" s="253">
        <f t="shared" si="30"/>
        <v>0</v>
      </c>
      <c r="M293" s="253">
        <f t="shared" si="31"/>
        <v>0</v>
      </c>
      <c r="N293" s="108">
        <f t="shared" si="32"/>
      </c>
      <c r="O293" s="98">
        <f t="shared" si="33"/>
      </c>
      <c r="P293" s="185">
        <f t="shared" si="34"/>
      </c>
      <c r="Q293" s="182">
        <f t="shared" si="28"/>
      </c>
      <c r="R293" s="179">
        <f t="shared" si="35"/>
        <v>0</v>
      </c>
    </row>
    <row r="294" spans="2:18" ht="15" customHeight="1">
      <c r="B294" s="30">
        <f t="shared" si="36"/>
      </c>
      <c r="C294" s="32">
        <f>IF(OR(Antragsteller!D277="",Antragsteller!D277=0),"",Antragsteller!D277)</f>
      </c>
      <c r="F294" s="101">
        <f>IF($Q$20="Nein",IF(OR(Antragsteller!J277="",Antragsteller!J277=0),"",Antragsteller!J277),$Q$21)</f>
      </c>
      <c r="G294"/>
      <c r="I294" s="108"/>
      <c r="J294" s="100"/>
      <c r="K294" s="108">
        <f t="shared" si="29"/>
        <v>0</v>
      </c>
      <c r="L294" s="253">
        <f t="shared" si="30"/>
        <v>0</v>
      </c>
      <c r="M294" s="253">
        <f t="shared" si="31"/>
        <v>0</v>
      </c>
      <c r="N294" s="108">
        <f t="shared" si="32"/>
      </c>
      <c r="O294" s="98">
        <f t="shared" si="33"/>
      </c>
      <c r="P294" s="185">
        <f t="shared" si="34"/>
      </c>
      <c r="Q294" s="182">
        <f t="shared" si="28"/>
      </c>
      <c r="R294" s="179">
        <f t="shared" si="35"/>
        <v>0</v>
      </c>
    </row>
    <row r="295" spans="2:18" ht="15" customHeight="1">
      <c r="B295" s="30">
        <f t="shared" si="36"/>
      </c>
      <c r="C295" s="32">
        <f>IF(OR(Antragsteller!D278="",Antragsteller!D278=0),"",Antragsteller!D278)</f>
      </c>
      <c r="F295" s="101">
        <f>IF($Q$20="Nein",IF(OR(Antragsteller!J278="",Antragsteller!J278=0),"",Antragsteller!J278),$Q$21)</f>
      </c>
      <c r="G295"/>
      <c r="I295" s="108"/>
      <c r="J295" s="100"/>
      <c r="K295" s="108">
        <f t="shared" si="29"/>
        <v>0</v>
      </c>
      <c r="L295" s="253">
        <f t="shared" si="30"/>
        <v>0</v>
      </c>
      <c r="M295" s="253">
        <f t="shared" si="31"/>
        <v>0</v>
      </c>
      <c r="N295" s="108">
        <f t="shared" si="32"/>
      </c>
      <c r="O295" s="98">
        <f t="shared" si="33"/>
      </c>
      <c r="P295" s="185">
        <f t="shared" si="34"/>
      </c>
      <c r="Q295" s="182">
        <f t="shared" si="28"/>
      </c>
      <c r="R295" s="179">
        <f t="shared" si="35"/>
        <v>0</v>
      </c>
    </row>
    <row r="296" spans="2:18" ht="15" customHeight="1">
      <c r="B296" s="30">
        <f t="shared" si="36"/>
      </c>
      <c r="C296" s="32">
        <f>IF(OR(Antragsteller!D279="",Antragsteller!D279=0),"",Antragsteller!D279)</f>
      </c>
      <c r="F296" s="101">
        <f>IF($Q$20="Nein",IF(OR(Antragsteller!J279="",Antragsteller!J279=0),"",Antragsteller!J279),$Q$21)</f>
      </c>
      <c r="G296"/>
      <c r="I296" s="108"/>
      <c r="J296" s="100"/>
      <c r="K296" s="108">
        <f t="shared" si="29"/>
        <v>0</v>
      </c>
      <c r="L296" s="253">
        <f t="shared" si="30"/>
        <v>0</v>
      </c>
      <c r="M296" s="253">
        <f t="shared" si="31"/>
        <v>0</v>
      </c>
      <c r="N296" s="108">
        <f t="shared" si="32"/>
      </c>
      <c r="O296" s="98">
        <f t="shared" si="33"/>
      </c>
      <c r="P296" s="185">
        <f t="shared" si="34"/>
      </c>
      <c r="Q296" s="182">
        <f t="shared" si="28"/>
      </c>
      <c r="R296" s="179">
        <f t="shared" si="35"/>
        <v>0</v>
      </c>
    </row>
    <row r="297" spans="2:18" ht="15" customHeight="1">
      <c r="B297" s="30">
        <f t="shared" si="36"/>
      </c>
      <c r="C297" s="32">
        <f>IF(OR(Antragsteller!D280="",Antragsteller!D280=0),"",Antragsteller!D280)</f>
      </c>
      <c r="F297" s="101">
        <f>IF($Q$20="Nein",IF(OR(Antragsteller!J280="",Antragsteller!J280=0),"",Antragsteller!J280),$Q$21)</f>
      </c>
      <c r="G297"/>
      <c r="I297" s="108"/>
      <c r="J297" s="100"/>
      <c r="K297" s="108">
        <f t="shared" si="29"/>
        <v>0</v>
      </c>
      <c r="L297" s="253">
        <f t="shared" si="30"/>
        <v>0</v>
      </c>
      <c r="M297" s="253">
        <f t="shared" si="31"/>
        <v>0</v>
      </c>
      <c r="N297" s="108">
        <f t="shared" si="32"/>
      </c>
      <c r="O297" s="98">
        <f t="shared" si="33"/>
      </c>
      <c r="P297" s="185">
        <f t="shared" si="34"/>
      </c>
      <c r="Q297" s="182">
        <f t="shared" si="28"/>
      </c>
      <c r="R297" s="179">
        <f t="shared" si="35"/>
        <v>0</v>
      </c>
    </row>
    <row r="298" spans="2:18" ht="15" customHeight="1">
      <c r="B298" s="30">
        <f t="shared" si="36"/>
      </c>
      <c r="C298" s="32">
        <f>IF(OR(Antragsteller!D281="",Antragsteller!D281=0),"",Antragsteller!D281)</f>
      </c>
      <c r="F298" s="101">
        <f>IF($Q$20="Nein",IF(OR(Antragsteller!J281="",Antragsteller!J281=0),"",Antragsteller!J281),$Q$21)</f>
      </c>
      <c r="G298"/>
      <c r="I298" s="108"/>
      <c r="J298" s="100"/>
      <c r="K298" s="108">
        <f t="shared" si="29"/>
        <v>0</v>
      </c>
      <c r="L298" s="253">
        <f t="shared" si="30"/>
        <v>0</v>
      </c>
      <c r="M298" s="253">
        <f t="shared" si="31"/>
        <v>0</v>
      </c>
      <c r="N298" s="108">
        <f t="shared" si="32"/>
      </c>
      <c r="O298" s="98">
        <f t="shared" si="33"/>
      </c>
      <c r="P298" s="185">
        <f t="shared" si="34"/>
      </c>
      <c r="Q298" s="182">
        <f t="shared" si="28"/>
      </c>
      <c r="R298" s="179">
        <f t="shared" si="35"/>
        <v>0</v>
      </c>
    </row>
    <row r="299" spans="2:18" ht="15" customHeight="1">
      <c r="B299" s="30">
        <f t="shared" si="36"/>
      </c>
      <c r="C299" s="32">
        <f>IF(OR(Antragsteller!D282="",Antragsteller!D282=0),"",Antragsteller!D282)</f>
      </c>
      <c r="F299" s="101">
        <f>IF($Q$20="Nein",IF(OR(Antragsteller!J282="",Antragsteller!J282=0),"",Antragsteller!J282),$Q$21)</f>
      </c>
      <c r="G299"/>
      <c r="I299" s="108"/>
      <c r="J299" s="100"/>
      <c r="K299" s="108">
        <f t="shared" si="29"/>
        <v>0</v>
      </c>
      <c r="L299" s="253">
        <f t="shared" si="30"/>
        <v>0</v>
      </c>
      <c r="M299" s="253">
        <f t="shared" si="31"/>
        <v>0</v>
      </c>
      <c r="N299" s="108">
        <f t="shared" si="32"/>
      </c>
      <c r="O299" s="98">
        <f t="shared" si="33"/>
      </c>
      <c r="P299" s="185">
        <f t="shared" si="34"/>
      </c>
      <c r="Q299" s="182">
        <f t="shared" si="28"/>
      </c>
      <c r="R299" s="179">
        <f t="shared" si="35"/>
        <v>0</v>
      </c>
    </row>
    <row r="300" spans="2:18" ht="15" customHeight="1">
      <c r="B300" s="30">
        <f t="shared" si="36"/>
      </c>
      <c r="C300" s="32">
        <f>IF(OR(Antragsteller!D283="",Antragsteller!D283=0),"",Antragsteller!D283)</f>
      </c>
      <c r="F300" s="101">
        <f>IF($Q$20="Nein",IF(OR(Antragsteller!J283="",Antragsteller!J283=0),"",Antragsteller!J283),$Q$21)</f>
      </c>
      <c r="G300"/>
      <c r="I300" s="108"/>
      <c r="J300" s="100"/>
      <c r="K300" s="108">
        <f t="shared" si="29"/>
        <v>0</v>
      </c>
      <c r="L300" s="253">
        <f t="shared" si="30"/>
        <v>0</v>
      </c>
      <c r="M300" s="253">
        <f t="shared" si="31"/>
        <v>0</v>
      </c>
      <c r="N300" s="108">
        <f t="shared" si="32"/>
      </c>
      <c r="O300" s="98">
        <f t="shared" si="33"/>
      </c>
      <c r="P300" s="185">
        <f t="shared" si="34"/>
      </c>
      <c r="Q300" s="182">
        <f t="shared" si="28"/>
      </c>
      <c r="R300" s="179">
        <f t="shared" si="35"/>
        <v>0</v>
      </c>
    </row>
    <row r="301" spans="2:18" ht="15" customHeight="1">
      <c r="B301" s="30">
        <f t="shared" si="36"/>
      </c>
      <c r="C301" s="32">
        <f>IF(OR(Antragsteller!D284="",Antragsteller!D284=0),"",Antragsteller!D284)</f>
      </c>
      <c r="F301" s="101">
        <f>IF($Q$20="Nein",IF(OR(Antragsteller!J284="",Antragsteller!J284=0),"",Antragsteller!J284),$Q$21)</f>
      </c>
      <c r="G301"/>
      <c r="I301" s="108"/>
      <c r="J301" s="100"/>
      <c r="K301" s="108">
        <f t="shared" si="29"/>
        <v>0</v>
      </c>
      <c r="L301" s="253">
        <f t="shared" si="30"/>
        <v>0</v>
      </c>
      <c r="M301" s="253">
        <f t="shared" si="31"/>
        <v>0</v>
      </c>
      <c r="N301" s="108">
        <f t="shared" si="32"/>
      </c>
      <c r="O301" s="98">
        <f t="shared" si="33"/>
      </c>
      <c r="P301" s="185">
        <f t="shared" si="34"/>
      </c>
      <c r="Q301" s="182">
        <f t="shared" si="28"/>
      </c>
      <c r="R301" s="179">
        <f t="shared" si="35"/>
        <v>0</v>
      </c>
    </row>
    <row r="302" spans="2:18" ht="15" customHeight="1">
      <c r="B302" s="30">
        <f t="shared" si="36"/>
      </c>
      <c r="C302" s="32">
        <f>IF(OR(Antragsteller!D285="",Antragsteller!D285=0),"",Antragsteller!D285)</f>
      </c>
      <c r="F302" s="101">
        <f>IF($Q$20="Nein",IF(OR(Antragsteller!J285="",Antragsteller!J285=0),"",Antragsteller!J285),$Q$21)</f>
      </c>
      <c r="G302"/>
      <c r="I302" s="108"/>
      <c r="J302" s="100"/>
      <c r="K302" s="108">
        <f t="shared" si="29"/>
        <v>0</v>
      </c>
      <c r="L302" s="253">
        <f t="shared" si="30"/>
        <v>0</v>
      </c>
      <c r="M302" s="253">
        <f t="shared" si="31"/>
        <v>0</v>
      </c>
      <c r="N302" s="108">
        <f t="shared" si="32"/>
      </c>
      <c r="O302" s="98">
        <f t="shared" si="33"/>
      </c>
      <c r="P302" s="185">
        <f t="shared" si="34"/>
      </c>
      <c r="Q302" s="182">
        <f t="shared" si="28"/>
      </c>
      <c r="R302" s="179">
        <f t="shared" si="35"/>
        <v>0</v>
      </c>
    </row>
    <row r="303" spans="2:18" ht="15" customHeight="1">
      <c r="B303" s="30">
        <f t="shared" si="36"/>
      </c>
      <c r="C303" s="32">
        <f>IF(OR(Antragsteller!D286="",Antragsteller!D286=0),"",Antragsteller!D286)</f>
      </c>
      <c r="F303" s="101">
        <f>IF($Q$20="Nein",IF(OR(Antragsteller!J286="",Antragsteller!J286=0),"",Antragsteller!J286),$Q$21)</f>
      </c>
      <c r="G303"/>
      <c r="I303" s="108"/>
      <c r="J303" s="100"/>
      <c r="K303" s="108">
        <f t="shared" si="29"/>
        <v>0</v>
      </c>
      <c r="L303" s="253">
        <f t="shared" si="30"/>
        <v>0</v>
      </c>
      <c r="M303" s="253">
        <f t="shared" si="31"/>
        <v>0</v>
      </c>
      <c r="N303" s="108">
        <f t="shared" si="32"/>
      </c>
      <c r="O303" s="98">
        <f t="shared" si="33"/>
      </c>
      <c r="P303" s="185">
        <f t="shared" si="34"/>
      </c>
      <c r="Q303" s="182">
        <f aca="true" t="shared" si="37" ref="Q303:Q366">IF(AND(B303&lt;&gt;"",$F$21&lt;&gt;""),MIN(K303*$F$22,$Q$28/KorrekturTeilnehmerzahl),"")</f>
      </c>
      <c r="R303" s="179">
        <f t="shared" si="35"/>
        <v>0</v>
      </c>
    </row>
    <row r="304" spans="2:18" ht="15" customHeight="1">
      <c r="B304" s="30">
        <f t="shared" si="36"/>
      </c>
      <c r="C304" s="32">
        <f>IF(OR(Antragsteller!D287="",Antragsteller!D287=0),"",Antragsteller!D287)</f>
      </c>
      <c r="F304" s="101">
        <f>IF($Q$20="Nein",IF(OR(Antragsteller!J287="",Antragsteller!J287=0),"",Antragsteller!J287),$Q$21)</f>
      </c>
      <c r="G304"/>
      <c r="I304" s="108"/>
      <c r="J304" s="100"/>
      <c r="K304" s="108">
        <f aca="true" t="shared" si="38" ref="K304:K367">IF(B304&lt;&gt;"",IF(AND($Q$20="Nein",I304&lt;&gt;""),I304,IF(F304&lt;&gt;"",F304,0)),0)</f>
        <v>0</v>
      </c>
      <c r="L304" s="253">
        <f aca="true" t="shared" si="39" ref="L304:L367">IF(ISERROR(IF(($Q304/($Q$28/$Q$19))&gt;=0.8,($Q$16*0.9),(($Q$16+$Q304)*0.5))),0,IF(($Q304/($Q$28/$Q$19))&gt;=0.8,(($Q$28/$Q$19)*0.9),((($Q$28/$Q$19)+$Q304)*0.5)))</f>
        <v>0</v>
      </c>
      <c r="M304" s="253">
        <f aca="true" t="shared" si="40" ref="M304:M367">$Q$16-L304</f>
        <v>0</v>
      </c>
      <c r="N304" s="108">
        <f aca="true" t="shared" si="41" ref="N304:N367">IF(AND(B304&lt;&gt;"",C304&lt;&gt;""),ROUND(Q304/($Q$16+Q304)*100,2),"")</f>
      </c>
      <c r="O304" s="98">
        <f aca="true" t="shared" si="42" ref="O304:O367">IF(AND(B304&lt;&gt;"",C304&lt;&gt;""),TEXT(M304/$Q$16*100,"0,00")&amp;" / "&amp;ROUND(M304/($Q$16+Q304)*100,2),"")</f>
      </c>
      <c r="P304" s="185">
        <f aca="true" t="shared" si="43" ref="P304:P367">IF(AND(B304&lt;&gt;"",C304&lt;&gt;""),ROUND(IF((Q304/$Q$16)&gt;=0.8,($Q$16*0.9),(($Q$16+Q304)*0.5))/($Q$16+Q304)*100,2),"")</f>
      </c>
      <c r="Q304" s="182">
        <f t="shared" si="37"/>
      </c>
      <c r="R304" s="179">
        <f aca="true" t="shared" si="44" ref="R304:R367">IF(AND($B304&lt;&gt;"",$C304&lt;&gt;""),IF(AND($Q$20="Ja",$Q$21&lt;&gt;"",$Q$21&lt;&gt;0,$Q$21&lt;=$F$14),"ok",IF(AND($Q$20="Nein",OR($I304&lt;&gt;"",$F304&lt;&gt;"")),"ok","")),)</f>
        <v>0</v>
      </c>
    </row>
    <row r="305" spans="2:18" ht="15" customHeight="1">
      <c r="B305" s="30">
        <f t="shared" si="36"/>
      </c>
      <c r="C305" s="32">
        <f>IF(OR(Antragsteller!D288="",Antragsteller!D288=0),"",Antragsteller!D288)</f>
      </c>
      <c r="F305" s="101">
        <f>IF($Q$20="Nein",IF(OR(Antragsteller!J288="",Antragsteller!J288=0),"",Antragsteller!J288),$Q$21)</f>
      </c>
      <c r="G305"/>
      <c r="I305" s="108"/>
      <c r="J305" s="100"/>
      <c r="K305" s="108">
        <f t="shared" si="38"/>
        <v>0</v>
      </c>
      <c r="L305" s="253">
        <f t="shared" si="39"/>
        <v>0</v>
      </c>
      <c r="M305" s="253">
        <f t="shared" si="40"/>
        <v>0</v>
      </c>
      <c r="N305" s="108">
        <f t="shared" si="41"/>
      </c>
      <c r="O305" s="98">
        <f t="shared" si="42"/>
      </c>
      <c r="P305" s="185">
        <f t="shared" si="43"/>
      </c>
      <c r="Q305" s="182">
        <f t="shared" si="37"/>
      </c>
      <c r="R305" s="179">
        <f t="shared" si="44"/>
        <v>0</v>
      </c>
    </row>
    <row r="306" spans="2:18" ht="15" customHeight="1">
      <c r="B306" s="30">
        <f t="shared" si="36"/>
      </c>
      <c r="C306" s="32">
        <f>IF(OR(Antragsteller!D289="",Antragsteller!D289=0),"",Antragsteller!D289)</f>
      </c>
      <c r="F306" s="101">
        <f>IF($Q$20="Nein",IF(OR(Antragsteller!J289="",Antragsteller!J289=0),"",Antragsteller!J289),$Q$21)</f>
      </c>
      <c r="G306"/>
      <c r="I306" s="108"/>
      <c r="J306" s="100"/>
      <c r="K306" s="108">
        <f t="shared" si="38"/>
        <v>0</v>
      </c>
      <c r="L306" s="253">
        <f t="shared" si="39"/>
        <v>0</v>
      </c>
      <c r="M306" s="253">
        <f t="shared" si="40"/>
        <v>0</v>
      </c>
      <c r="N306" s="108">
        <f t="shared" si="41"/>
      </c>
      <c r="O306" s="98">
        <f t="shared" si="42"/>
      </c>
      <c r="P306" s="185">
        <f t="shared" si="43"/>
      </c>
      <c r="Q306" s="182">
        <f t="shared" si="37"/>
      </c>
      <c r="R306" s="179">
        <f t="shared" si="44"/>
        <v>0</v>
      </c>
    </row>
    <row r="307" spans="2:18" ht="15" customHeight="1">
      <c r="B307" s="30">
        <f t="shared" si="36"/>
      </c>
      <c r="C307" s="32">
        <f>IF(OR(Antragsteller!D290="",Antragsteller!D290=0),"",Antragsteller!D290)</f>
      </c>
      <c r="F307" s="101">
        <f>IF($Q$20="Nein",IF(OR(Antragsteller!J290="",Antragsteller!J290=0),"",Antragsteller!J290),$Q$21)</f>
      </c>
      <c r="G307"/>
      <c r="I307" s="108"/>
      <c r="J307" s="100"/>
      <c r="K307" s="108">
        <f t="shared" si="38"/>
        <v>0</v>
      </c>
      <c r="L307" s="253">
        <f t="shared" si="39"/>
        <v>0</v>
      </c>
      <c r="M307" s="253">
        <f t="shared" si="40"/>
        <v>0</v>
      </c>
      <c r="N307" s="108">
        <f t="shared" si="41"/>
      </c>
      <c r="O307" s="98">
        <f t="shared" si="42"/>
      </c>
      <c r="P307" s="185">
        <f t="shared" si="43"/>
      </c>
      <c r="Q307" s="182">
        <f t="shared" si="37"/>
      </c>
      <c r="R307" s="179">
        <f t="shared" si="44"/>
        <v>0</v>
      </c>
    </row>
    <row r="308" spans="2:18" ht="15" customHeight="1">
      <c r="B308" s="30">
        <f t="shared" si="36"/>
      </c>
      <c r="C308" s="32">
        <f>IF(OR(Antragsteller!D291="",Antragsteller!D291=0),"",Antragsteller!D291)</f>
      </c>
      <c r="F308" s="101">
        <f>IF($Q$20="Nein",IF(OR(Antragsteller!J291="",Antragsteller!J291=0),"",Antragsteller!J291),$Q$21)</f>
      </c>
      <c r="G308"/>
      <c r="I308" s="108"/>
      <c r="J308" s="100"/>
      <c r="K308" s="108">
        <f t="shared" si="38"/>
        <v>0</v>
      </c>
      <c r="L308" s="253">
        <f t="shared" si="39"/>
        <v>0</v>
      </c>
      <c r="M308" s="253">
        <f t="shared" si="40"/>
        <v>0</v>
      </c>
      <c r="N308" s="108">
        <f t="shared" si="41"/>
      </c>
      <c r="O308" s="98">
        <f t="shared" si="42"/>
      </c>
      <c r="P308" s="185">
        <f t="shared" si="43"/>
      </c>
      <c r="Q308" s="182">
        <f t="shared" si="37"/>
      </c>
      <c r="R308" s="179">
        <f t="shared" si="44"/>
        <v>0</v>
      </c>
    </row>
    <row r="309" spans="2:18" ht="15" customHeight="1">
      <c r="B309" s="30">
        <f t="shared" si="36"/>
      </c>
      <c r="C309" s="32">
        <f>IF(OR(Antragsteller!D292="",Antragsteller!D292=0),"",Antragsteller!D292)</f>
      </c>
      <c r="F309" s="101">
        <f>IF($Q$20="Nein",IF(OR(Antragsteller!J292="",Antragsteller!J292=0),"",Antragsteller!J292),$Q$21)</f>
      </c>
      <c r="G309"/>
      <c r="I309" s="108"/>
      <c r="J309" s="100"/>
      <c r="K309" s="108">
        <f t="shared" si="38"/>
        <v>0</v>
      </c>
      <c r="L309" s="253">
        <f t="shared" si="39"/>
        <v>0</v>
      </c>
      <c r="M309" s="253">
        <f t="shared" si="40"/>
        <v>0</v>
      </c>
      <c r="N309" s="108">
        <f t="shared" si="41"/>
      </c>
      <c r="O309" s="98">
        <f t="shared" si="42"/>
      </c>
      <c r="P309" s="185">
        <f t="shared" si="43"/>
      </c>
      <c r="Q309" s="182">
        <f t="shared" si="37"/>
      </c>
      <c r="R309" s="179">
        <f t="shared" si="44"/>
        <v>0</v>
      </c>
    </row>
    <row r="310" spans="2:18" ht="15" customHeight="1">
      <c r="B310" s="30">
        <f t="shared" si="36"/>
      </c>
      <c r="C310" s="32">
        <f>IF(OR(Antragsteller!D293="",Antragsteller!D293=0),"",Antragsteller!D293)</f>
      </c>
      <c r="F310" s="101">
        <f>IF($Q$20="Nein",IF(OR(Antragsteller!J293="",Antragsteller!J293=0),"",Antragsteller!J293),$Q$21)</f>
      </c>
      <c r="G310"/>
      <c r="I310" s="108"/>
      <c r="J310" s="100"/>
      <c r="K310" s="108">
        <f t="shared" si="38"/>
        <v>0</v>
      </c>
      <c r="L310" s="253">
        <f t="shared" si="39"/>
        <v>0</v>
      </c>
      <c r="M310" s="253">
        <f t="shared" si="40"/>
        <v>0</v>
      </c>
      <c r="N310" s="108">
        <f t="shared" si="41"/>
      </c>
      <c r="O310" s="98">
        <f t="shared" si="42"/>
      </c>
      <c r="P310" s="185">
        <f t="shared" si="43"/>
      </c>
      <c r="Q310" s="182">
        <f t="shared" si="37"/>
      </c>
      <c r="R310" s="179">
        <f t="shared" si="44"/>
        <v>0</v>
      </c>
    </row>
    <row r="311" spans="2:18" ht="15" customHeight="1">
      <c r="B311" s="30">
        <f t="shared" si="36"/>
      </c>
      <c r="C311" s="32">
        <f>IF(OR(Antragsteller!D294="",Antragsteller!D294=0),"",Antragsteller!D294)</f>
      </c>
      <c r="F311" s="101">
        <f>IF($Q$20="Nein",IF(OR(Antragsteller!J294="",Antragsteller!J294=0),"",Antragsteller!J294),$Q$21)</f>
      </c>
      <c r="G311"/>
      <c r="I311" s="108"/>
      <c r="J311" s="100"/>
      <c r="K311" s="108">
        <f t="shared" si="38"/>
        <v>0</v>
      </c>
      <c r="L311" s="253">
        <f t="shared" si="39"/>
        <v>0</v>
      </c>
      <c r="M311" s="253">
        <f t="shared" si="40"/>
        <v>0</v>
      </c>
      <c r="N311" s="108">
        <f t="shared" si="41"/>
      </c>
      <c r="O311" s="98">
        <f t="shared" si="42"/>
      </c>
      <c r="P311" s="185">
        <f t="shared" si="43"/>
      </c>
      <c r="Q311" s="182">
        <f t="shared" si="37"/>
      </c>
      <c r="R311" s="179">
        <f t="shared" si="44"/>
        <v>0</v>
      </c>
    </row>
    <row r="312" spans="2:18" ht="15" customHeight="1">
      <c r="B312" s="30">
        <f t="shared" si="36"/>
      </c>
      <c r="C312" s="32">
        <f>IF(OR(Antragsteller!D295="",Antragsteller!D295=0),"",Antragsteller!D295)</f>
      </c>
      <c r="F312" s="101">
        <f>IF($Q$20="Nein",IF(OR(Antragsteller!J295="",Antragsteller!J295=0),"",Antragsteller!J295),$Q$21)</f>
      </c>
      <c r="G312"/>
      <c r="I312" s="108"/>
      <c r="J312" s="100"/>
      <c r="K312" s="108">
        <f t="shared" si="38"/>
        <v>0</v>
      </c>
      <c r="L312" s="253">
        <f t="shared" si="39"/>
        <v>0</v>
      </c>
      <c r="M312" s="253">
        <f t="shared" si="40"/>
        <v>0</v>
      </c>
      <c r="N312" s="108">
        <f t="shared" si="41"/>
      </c>
      <c r="O312" s="98">
        <f t="shared" si="42"/>
      </c>
      <c r="P312" s="185">
        <f t="shared" si="43"/>
      </c>
      <c r="Q312" s="182">
        <f t="shared" si="37"/>
      </c>
      <c r="R312" s="179">
        <f t="shared" si="44"/>
        <v>0</v>
      </c>
    </row>
    <row r="313" spans="2:18" ht="15" customHeight="1">
      <c r="B313" s="30">
        <f t="shared" si="36"/>
      </c>
      <c r="C313" s="32">
        <f>IF(OR(Antragsteller!D296="",Antragsteller!D296=0),"",Antragsteller!D296)</f>
      </c>
      <c r="F313" s="101">
        <f>IF($Q$20="Nein",IF(OR(Antragsteller!J296="",Antragsteller!J296=0),"",Antragsteller!J296),$Q$21)</f>
      </c>
      <c r="G313"/>
      <c r="I313" s="108"/>
      <c r="J313" s="100"/>
      <c r="K313" s="108">
        <f t="shared" si="38"/>
        <v>0</v>
      </c>
      <c r="L313" s="253">
        <f t="shared" si="39"/>
        <v>0</v>
      </c>
      <c r="M313" s="253">
        <f t="shared" si="40"/>
        <v>0</v>
      </c>
      <c r="N313" s="108">
        <f t="shared" si="41"/>
      </c>
      <c r="O313" s="98">
        <f t="shared" si="42"/>
      </c>
      <c r="P313" s="185">
        <f t="shared" si="43"/>
      </c>
      <c r="Q313" s="182">
        <f t="shared" si="37"/>
      </c>
      <c r="R313" s="179">
        <f t="shared" si="44"/>
        <v>0</v>
      </c>
    </row>
    <row r="314" spans="2:18" ht="15" customHeight="1">
      <c r="B314" s="30">
        <f t="shared" si="36"/>
      </c>
      <c r="C314" s="32">
        <f>IF(OR(Antragsteller!D297="",Antragsteller!D297=0),"",Antragsteller!D297)</f>
      </c>
      <c r="F314" s="101">
        <f>IF($Q$20="Nein",IF(OR(Antragsteller!J297="",Antragsteller!J297=0),"",Antragsteller!J297),$Q$21)</f>
      </c>
      <c r="G314"/>
      <c r="I314" s="108"/>
      <c r="J314" s="100"/>
      <c r="K314" s="108">
        <f t="shared" si="38"/>
        <v>0</v>
      </c>
      <c r="L314" s="253">
        <f t="shared" si="39"/>
        <v>0</v>
      </c>
      <c r="M314" s="253">
        <f t="shared" si="40"/>
        <v>0</v>
      </c>
      <c r="N314" s="108">
        <f t="shared" si="41"/>
      </c>
      <c r="O314" s="98">
        <f t="shared" si="42"/>
      </c>
      <c r="P314" s="185">
        <f t="shared" si="43"/>
      </c>
      <c r="Q314" s="182">
        <f t="shared" si="37"/>
      </c>
      <c r="R314" s="179">
        <f t="shared" si="44"/>
        <v>0</v>
      </c>
    </row>
    <row r="315" spans="2:18" ht="15" customHeight="1">
      <c r="B315" s="30">
        <f t="shared" si="36"/>
      </c>
      <c r="C315" s="32">
        <f>IF(OR(Antragsteller!D298="",Antragsteller!D298=0),"",Antragsteller!D298)</f>
      </c>
      <c r="F315" s="101">
        <f>IF($Q$20="Nein",IF(OR(Antragsteller!J298="",Antragsteller!J298=0),"",Antragsteller!J298),$Q$21)</f>
      </c>
      <c r="G315"/>
      <c r="I315" s="108"/>
      <c r="J315" s="100"/>
      <c r="K315" s="108">
        <f t="shared" si="38"/>
        <v>0</v>
      </c>
      <c r="L315" s="253">
        <f t="shared" si="39"/>
        <v>0</v>
      </c>
      <c r="M315" s="253">
        <f t="shared" si="40"/>
        <v>0</v>
      </c>
      <c r="N315" s="108">
        <f t="shared" si="41"/>
      </c>
      <c r="O315" s="98">
        <f t="shared" si="42"/>
      </c>
      <c r="P315" s="185">
        <f t="shared" si="43"/>
      </c>
      <c r="Q315" s="182">
        <f t="shared" si="37"/>
      </c>
      <c r="R315" s="179">
        <f t="shared" si="44"/>
        <v>0</v>
      </c>
    </row>
    <row r="316" spans="2:18" ht="15" customHeight="1">
      <c r="B316" s="30">
        <f t="shared" si="36"/>
      </c>
      <c r="C316" s="32">
        <f>IF(OR(Antragsteller!D299="",Antragsteller!D299=0),"",Antragsteller!D299)</f>
      </c>
      <c r="F316" s="101">
        <f>IF($Q$20="Nein",IF(OR(Antragsteller!J299="",Antragsteller!J299=0),"",Antragsteller!J299),$Q$21)</f>
      </c>
      <c r="G316"/>
      <c r="I316" s="108"/>
      <c r="J316" s="100"/>
      <c r="K316" s="108">
        <f t="shared" si="38"/>
        <v>0</v>
      </c>
      <c r="L316" s="253">
        <f t="shared" si="39"/>
        <v>0</v>
      </c>
      <c r="M316" s="253">
        <f t="shared" si="40"/>
        <v>0</v>
      </c>
      <c r="N316" s="108">
        <f t="shared" si="41"/>
      </c>
      <c r="O316" s="98">
        <f t="shared" si="42"/>
      </c>
      <c r="P316" s="185">
        <f t="shared" si="43"/>
      </c>
      <c r="Q316" s="182">
        <f t="shared" si="37"/>
      </c>
      <c r="R316" s="179">
        <f t="shared" si="44"/>
        <v>0</v>
      </c>
    </row>
    <row r="317" spans="2:18" ht="15" customHeight="1">
      <c r="B317" s="30">
        <f t="shared" si="36"/>
      </c>
      <c r="C317" s="32">
        <f>IF(OR(Antragsteller!D300="",Antragsteller!D300=0),"",Antragsteller!D300)</f>
      </c>
      <c r="F317" s="101">
        <f>IF($Q$20="Nein",IF(OR(Antragsteller!J300="",Antragsteller!J300=0),"",Antragsteller!J300),$Q$21)</f>
      </c>
      <c r="G317"/>
      <c r="I317" s="108"/>
      <c r="J317" s="100"/>
      <c r="K317" s="108">
        <f t="shared" si="38"/>
        <v>0</v>
      </c>
      <c r="L317" s="253">
        <f t="shared" si="39"/>
        <v>0</v>
      </c>
      <c r="M317" s="253">
        <f t="shared" si="40"/>
        <v>0</v>
      </c>
      <c r="N317" s="108">
        <f t="shared" si="41"/>
      </c>
      <c r="O317" s="98">
        <f t="shared" si="42"/>
      </c>
      <c r="P317" s="185">
        <f t="shared" si="43"/>
      </c>
      <c r="Q317" s="182">
        <f t="shared" si="37"/>
      </c>
      <c r="R317" s="179">
        <f t="shared" si="44"/>
        <v>0</v>
      </c>
    </row>
    <row r="318" spans="2:18" ht="15" customHeight="1">
      <c r="B318" s="30">
        <f t="shared" si="36"/>
      </c>
      <c r="C318" s="32">
        <f>IF(OR(Antragsteller!D301="",Antragsteller!D301=0),"",Antragsteller!D301)</f>
      </c>
      <c r="F318" s="101">
        <f>IF($Q$20="Nein",IF(OR(Antragsteller!J301="",Antragsteller!J301=0),"",Antragsteller!J301),$Q$21)</f>
      </c>
      <c r="G318"/>
      <c r="I318" s="108"/>
      <c r="J318" s="100"/>
      <c r="K318" s="108">
        <f t="shared" si="38"/>
        <v>0</v>
      </c>
      <c r="L318" s="253">
        <f t="shared" si="39"/>
        <v>0</v>
      </c>
      <c r="M318" s="253">
        <f t="shared" si="40"/>
        <v>0</v>
      </c>
      <c r="N318" s="108">
        <f t="shared" si="41"/>
      </c>
      <c r="O318" s="98">
        <f t="shared" si="42"/>
      </c>
      <c r="P318" s="185">
        <f t="shared" si="43"/>
      </c>
      <c r="Q318" s="182">
        <f t="shared" si="37"/>
      </c>
      <c r="R318" s="179">
        <f t="shared" si="44"/>
        <v>0</v>
      </c>
    </row>
    <row r="319" spans="2:18" ht="15" customHeight="1">
      <c r="B319" s="30">
        <f t="shared" si="36"/>
      </c>
      <c r="C319" s="32">
        <f>IF(OR(Antragsteller!D302="",Antragsteller!D302=0),"",Antragsteller!D302)</f>
      </c>
      <c r="F319" s="101">
        <f>IF($Q$20="Nein",IF(OR(Antragsteller!J302="",Antragsteller!J302=0),"",Antragsteller!J302),$Q$21)</f>
      </c>
      <c r="G319"/>
      <c r="I319" s="108"/>
      <c r="J319" s="100"/>
      <c r="K319" s="108">
        <f t="shared" si="38"/>
        <v>0</v>
      </c>
      <c r="L319" s="253">
        <f t="shared" si="39"/>
        <v>0</v>
      </c>
      <c r="M319" s="253">
        <f t="shared" si="40"/>
        <v>0</v>
      </c>
      <c r="N319" s="108">
        <f t="shared" si="41"/>
      </c>
      <c r="O319" s="98">
        <f t="shared" si="42"/>
      </c>
      <c r="P319" s="185">
        <f t="shared" si="43"/>
      </c>
      <c r="Q319" s="182">
        <f t="shared" si="37"/>
      </c>
      <c r="R319" s="179">
        <f t="shared" si="44"/>
        <v>0</v>
      </c>
    </row>
    <row r="320" spans="2:18" ht="15" customHeight="1">
      <c r="B320" s="30">
        <f t="shared" si="36"/>
      </c>
      <c r="C320" s="32">
        <f>IF(OR(Antragsteller!D303="",Antragsteller!D303=0),"",Antragsteller!D303)</f>
      </c>
      <c r="F320" s="101">
        <f>IF($Q$20="Nein",IF(OR(Antragsteller!J303="",Antragsteller!J303=0),"",Antragsteller!J303),$Q$21)</f>
      </c>
      <c r="G320"/>
      <c r="I320" s="108"/>
      <c r="J320" s="100"/>
      <c r="K320" s="108">
        <f t="shared" si="38"/>
        <v>0</v>
      </c>
      <c r="L320" s="253">
        <f t="shared" si="39"/>
        <v>0</v>
      </c>
      <c r="M320" s="253">
        <f t="shared" si="40"/>
        <v>0</v>
      </c>
      <c r="N320" s="108">
        <f t="shared" si="41"/>
      </c>
      <c r="O320" s="98">
        <f t="shared" si="42"/>
      </c>
      <c r="P320" s="185">
        <f t="shared" si="43"/>
      </c>
      <c r="Q320" s="182">
        <f t="shared" si="37"/>
      </c>
      <c r="R320" s="179">
        <f t="shared" si="44"/>
        <v>0</v>
      </c>
    </row>
    <row r="321" spans="2:18" ht="15" customHeight="1">
      <c r="B321" s="30">
        <f t="shared" si="36"/>
      </c>
      <c r="C321" s="32">
        <f>IF(OR(Antragsteller!D304="",Antragsteller!D304=0),"",Antragsteller!D304)</f>
      </c>
      <c r="F321" s="101">
        <f>IF($Q$20="Nein",IF(OR(Antragsteller!J304="",Antragsteller!J304=0),"",Antragsteller!J304),$Q$21)</f>
      </c>
      <c r="G321"/>
      <c r="I321" s="108"/>
      <c r="J321" s="100"/>
      <c r="K321" s="108">
        <f t="shared" si="38"/>
        <v>0</v>
      </c>
      <c r="L321" s="253">
        <f t="shared" si="39"/>
        <v>0</v>
      </c>
      <c r="M321" s="253">
        <f t="shared" si="40"/>
        <v>0</v>
      </c>
      <c r="N321" s="108">
        <f t="shared" si="41"/>
      </c>
      <c r="O321" s="98">
        <f t="shared" si="42"/>
      </c>
      <c r="P321" s="185">
        <f t="shared" si="43"/>
      </c>
      <c r="Q321" s="182">
        <f t="shared" si="37"/>
      </c>
      <c r="R321" s="179">
        <f t="shared" si="44"/>
        <v>0</v>
      </c>
    </row>
    <row r="322" spans="2:18" ht="15" customHeight="1">
      <c r="B322" s="30">
        <f t="shared" si="36"/>
      </c>
      <c r="C322" s="32">
        <f>IF(OR(Antragsteller!D305="",Antragsteller!D305=0),"",Antragsteller!D305)</f>
      </c>
      <c r="F322" s="101">
        <f>IF($Q$20="Nein",IF(OR(Antragsteller!J305="",Antragsteller!J305=0),"",Antragsteller!J305),$Q$21)</f>
      </c>
      <c r="G322"/>
      <c r="I322" s="108"/>
      <c r="J322" s="100"/>
      <c r="K322" s="108">
        <f t="shared" si="38"/>
        <v>0</v>
      </c>
      <c r="L322" s="253">
        <f t="shared" si="39"/>
        <v>0</v>
      </c>
      <c r="M322" s="253">
        <f t="shared" si="40"/>
        <v>0</v>
      </c>
      <c r="N322" s="108">
        <f t="shared" si="41"/>
      </c>
      <c r="O322" s="98">
        <f t="shared" si="42"/>
      </c>
      <c r="P322" s="185">
        <f t="shared" si="43"/>
      </c>
      <c r="Q322" s="182">
        <f t="shared" si="37"/>
      </c>
      <c r="R322" s="179">
        <f t="shared" si="44"/>
        <v>0</v>
      </c>
    </row>
    <row r="323" spans="2:18" ht="15" customHeight="1">
      <c r="B323" s="30">
        <f t="shared" si="36"/>
      </c>
      <c r="C323" s="32">
        <f>IF(OR(Antragsteller!D306="",Antragsteller!D306=0),"",Antragsteller!D306)</f>
      </c>
      <c r="F323" s="101">
        <f>IF($Q$20="Nein",IF(OR(Antragsteller!J306="",Antragsteller!J306=0),"",Antragsteller!J306),$Q$21)</f>
      </c>
      <c r="G323"/>
      <c r="I323" s="108"/>
      <c r="J323" s="100"/>
      <c r="K323" s="108">
        <f t="shared" si="38"/>
        <v>0</v>
      </c>
      <c r="L323" s="253">
        <f t="shared" si="39"/>
        <v>0</v>
      </c>
      <c r="M323" s="253">
        <f t="shared" si="40"/>
        <v>0</v>
      </c>
      <c r="N323" s="108">
        <f t="shared" si="41"/>
      </c>
      <c r="O323" s="98">
        <f t="shared" si="42"/>
      </c>
      <c r="P323" s="185">
        <f t="shared" si="43"/>
      </c>
      <c r="Q323" s="182">
        <f t="shared" si="37"/>
      </c>
      <c r="R323" s="179">
        <f t="shared" si="44"/>
        <v>0</v>
      </c>
    </row>
    <row r="324" spans="2:18" ht="15" customHeight="1">
      <c r="B324" s="30">
        <f t="shared" si="36"/>
      </c>
      <c r="C324" s="32">
        <f>IF(OR(Antragsteller!D307="",Antragsteller!D307=0),"",Antragsteller!D307)</f>
      </c>
      <c r="F324" s="101">
        <f>IF($Q$20="Nein",IF(OR(Antragsteller!J307="",Antragsteller!J307=0),"",Antragsteller!J307),$Q$21)</f>
      </c>
      <c r="G324"/>
      <c r="I324" s="108"/>
      <c r="J324" s="100"/>
      <c r="K324" s="108">
        <f t="shared" si="38"/>
        <v>0</v>
      </c>
      <c r="L324" s="253">
        <f t="shared" si="39"/>
        <v>0</v>
      </c>
      <c r="M324" s="253">
        <f t="shared" si="40"/>
        <v>0</v>
      </c>
      <c r="N324" s="108">
        <f t="shared" si="41"/>
      </c>
      <c r="O324" s="98">
        <f t="shared" si="42"/>
      </c>
      <c r="P324" s="185">
        <f t="shared" si="43"/>
      </c>
      <c r="Q324" s="182">
        <f t="shared" si="37"/>
      </c>
      <c r="R324" s="179">
        <f t="shared" si="44"/>
        <v>0</v>
      </c>
    </row>
    <row r="325" spans="2:18" ht="15" customHeight="1">
      <c r="B325" s="30">
        <f aca="true" t="shared" si="45" ref="B325:B388">IF(OR(B324="",KorrekturTeilnehmerzahl=0,KorrekturTeilnehmerzahl=""),"",IF(B324="Nr.",1,IF(OR(B324=KorrekturTeilnehmerzahl,J302="Ja"),"",B324+"1")))</f>
      </c>
      <c r="C325" s="32">
        <f>IF(OR(Antragsteller!D308="",Antragsteller!D308=0),"",Antragsteller!D308)</f>
      </c>
      <c r="F325" s="101">
        <f>IF($Q$20="Nein",IF(OR(Antragsteller!J308="",Antragsteller!J308=0),"",Antragsteller!J308),$Q$21)</f>
      </c>
      <c r="G325"/>
      <c r="I325" s="108"/>
      <c r="J325" s="100"/>
      <c r="K325" s="108">
        <f t="shared" si="38"/>
        <v>0</v>
      </c>
      <c r="L325" s="253">
        <f t="shared" si="39"/>
        <v>0</v>
      </c>
      <c r="M325" s="253">
        <f t="shared" si="40"/>
        <v>0</v>
      </c>
      <c r="N325" s="108">
        <f t="shared" si="41"/>
      </c>
      <c r="O325" s="98">
        <f t="shared" si="42"/>
      </c>
      <c r="P325" s="185">
        <f t="shared" si="43"/>
      </c>
      <c r="Q325" s="182">
        <f t="shared" si="37"/>
      </c>
      <c r="R325" s="179">
        <f t="shared" si="44"/>
        <v>0</v>
      </c>
    </row>
    <row r="326" spans="2:18" ht="15" customHeight="1">
      <c r="B326" s="30">
        <f t="shared" si="45"/>
      </c>
      <c r="C326" s="32">
        <f>IF(OR(Antragsteller!D309="",Antragsteller!D309=0),"",Antragsteller!D309)</f>
      </c>
      <c r="F326" s="101">
        <f>IF($Q$20="Nein",IF(OR(Antragsteller!J309="",Antragsteller!J309=0),"",Antragsteller!J309),$Q$21)</f>
      </c>
      <c r="G326"/>
      <c r="I326" s="108"/>
      <c r="J326" s="100"/>
      <c r="K326" s="108">
        <f t="shared" si="38"/>
        <v>0</v>
      </c>
      <c r="L326" s="253">
        <f t="shared" si="39"/>
        <v>0</v>
      </c>
      <c r="M326" s="253">
        <f t="shared" si="40"/>
        <v>0</v>
      </c>
      <c r="N326" s="108">
        <f t="shared" si="41"/>
      </c>
      <c r="O326" s="98">
        <f t="shared" si="42"/>
      </c>
      <c r="P326" s="185">
        <f t="shared" si="43"/>
      </c>
      <c r="Q326" s="182">
        <f t="shared" si="37"/>
      </c>
      <c r="R326" s="179">
        <f t="shared" si="44"/>
        <v>0</v>
      </c>
    </row>
    <row r="327" spans="2:18" ht="15" customHeight="1">
      <c r="B327" s="30">
        <f t="shared" si="45"/>
      </c>
      <c r="C327" s="32">
        <f>IF(OR(Antragsteller!D310="",Antragsteller!D310=0),"",Antragsteller!D310)</f>
      </c>
      <c r="F327" s="101">
        <f>IF($Q$20="Nein",IF(OR(Antragsteller!J310="",Antragsteller!J310=0),"",Antragsteller!J310),$Q$21)</f>
      </c>
      <c r="G327"/>
      <c r="I327" s="108"/>
      <c r="J327" s="100"/>
      <c r="K327" s="108">
        <f t="shared" si="38"/>
        <v>0</v>
      </c>
      <c r="L327" s="253">
        <f t="shared" si="39"/>
        <v>0</v>
      </c>
      <c r="M327" s="253">
        <f t="shared" si="40"/>
        <v>0</v>
      </c>
      <c r="N327" s="108">
        <f t="shared" si="41"/>
      </c>
      <c r="O327" s="98">
        <f t="shared" si="42"/>
      </c>
      <c r="P327" s="185">
        <f t="shared" si="43"/>
      </c>
      <c r="Q327" s="182">
        <f t="shared" si="37"/>
      </c>
      <c r="R327" s="179">
        <f t="shared" si="44"/>
        <v>0</v>
      </c>
    </row>
    <row r="328" spans="2:18" ht="15" customHeight="1">
      <c r="B328" s="30">
        <f t="shared" si="45"/>
      </c>
      <c r="C328" s="32">
        <f>IF(OR(Antragsteller!D311="",Antragsteller!D311=0),"",Antragsteller!D311)</f>
      </c>
      <c r="F328" s="101">
        <f>IF($Q$20="Nein",IF(OR(Antragsteller!J311="",Antragsteller!J311=0),"",Antragsteller!J311),$Q$21)</f>
      </c>
      <c r="G328"/>
      <c r="I328" s="108"/>
      <c r="J328" s="100"/>
      <c r="K328" s="108">
        <f t="shared" si="38"/>
        <v>0</v>
      </c>
      <c r="L328" s="253">
        <f t="shared" si="39"/>
        <v>0</v>
      </c>
      <c r="M328" s="253">
        <f t="shared" si="40"/>
        <v>0</v>
      </c>
      <c r="N328" s="108">
        <f t="shared" si="41"/>
      </c>
      <c r="O328" s="98">
        <f t="shared" si="42"/>
      </c>
      <c r="P328" s="185">
        <f t="shared" si="43"/>
      </c>
      <c r="Q328" s="182">
        <f t="shared" si="37"/>
      </c>
      <c r="R328" s="179">
        <f t="shared" si="44"/>
        <v>0</v>
      </c>
    </row>
    <row r="329" spans="2:18" ht="15" customHeight="1">
      <c r="B329" s="30">
        <f t="shared" si="45"/>
      </c>
      <c r="C329" s="32">
        <f>IF(OR(Antragsteller!D312="",Antragsteller!D312=0),"",Antragsteller!D312)</f>
      </c>
      <c r="F329" s="101">
        <f>IF($Q$20="Nein",IF(OR(Antragsteller!J312="",Antragsteller!J312=0),"",Antragsteller!J312),$Q$21)</f>
      </c>
      <c r="G329"/>
      <c r="I329" s="108"/>
      <c r="J329" s="100"/>
      <c r="K329" s="108">
        <f t="shared" si="38"/>
        <v>0</v>
      </c>
      <c r="L329" s="253">
        <f t="shared" si="39"/>
        <v>0</v>
      </c>
      <c r="M329" s="253">
        <f t="shared" si="40"/>
        <v>0</v>
      </c>
      <c r="N329" s="108">
        <f t="shared" si="41"/>
      </c>
      <c r="O329" s="98">
        <f t="shared" si="42"/>
      </c>
      <c r="P329" s="185">
        <f t="shared" si="43"/>
      </c>
      <c r="Q329" s="182">
        <f t="shared" si="37"/>
      </c>
      <c r="R329" s="179">
        <f t="shared" si="44"/>
        <v>0</v>
      </c>
    </row>
    <row r="330" spans="2:18" ht="15" customHeight="1">
      <c r="B330" s="30">
        <f t="shared" si="45"/>
      </c>
      <c r="C330" s="32">
        <f>IF(OR(Antragsteller!D313="",Antragsteller!D313=0),"",Antragsteller!D313)</f>
      </c>
      <c r="F330" s="101">
        <f>IF($Q$20="Nein",IF(OR(Antragsteller!J313="",Antragsteller!J313=0),"",Antragsteller!J313),$Q$21)</f>
      </c>
      <c r="G330"/>
      <c r="I330" s="108"/>
      <c r="J330" s="100"/>
      <c r="K330" s="108">
        <f t="shared" si="38"/>
        <v>0</v>
      </c>
      <c r="L330" s="253">
        <f t="shared" si="39"/>
        <v>0</v>
      </c>
      <c r="M330" s="253">
        <f t="shared" si="40"/>
        <v>0</v>
      </c>
      <c r="N330" s="108">
        <f t="shared" si="41"/>
      </c>
      <c r="O330" s="98">
        <f t="shared" si="42"/>
      </c>
      <c r="P330" s="185">
        <f t="shared" si="43"/>
      </c>
      <c r="Q330" s="182">
        <f t="shared" si="37"/>
      </c>
      <c r="R330" s="179">
        <f t="shared" si="44"/>
        <v>0</v>
      </c>
    </row>
    <row r="331" spans="2:18" ht="15" customHeight="1">
      <c r="B331" s="30">
        <f t="shared" si="45"/>
      </c>
      <c r="C331" s="32">
        <f>IF(OR(Antragsteller!D314="",Antragsteller!D314=0),"",Antragsteller!D314)</f>
      </c>
      <c r="F331" s="101">
        <f>IF($Q$20="Nein",IF(OR(Antragsteller!J314="",Antragsteller!J314=0),"",Antragsteller!J314),$Q$21)</f>
      </c>
      <c r="G331"/>
      <c r="I331" s="108"/>
      <c r="J331" s="100"/>
      <c r="K331" s="108">
        <f t="shared" si="38"/>
        <v>0</v>
      </c>
      <c r="L331" s="253">
        <f t="shared" si="39"/>
        <v>0</v>
      </c>
      <c r="M331" s="253">
        <f t="shared" si="40"/>
        <v>0</v>
      </c>
      <c r="N331" s="108">
        <f t="shared" si="41"/>
      </c>
      <c r="O331" s="98">
        <f t="shared" si="42"/>
      </c>
      <c r="P331" s="185">
        <f t="shared" si="43"/>
      </c>
      <c r="Q331" s="182">
        <f t="shared" si="37"/>
      </c>
      <c r="R331" s="179">
        <f t="shared" si="44"/>
        <v>0</v>
      </c>
    </row>
    <row r="332" spans="2:18" ht="15" customHeight="1">
      <c r="B332" s="30">
        <f t="shared" si="45"/>
      </c>
      <c r="C332" s="32">
        <f>IF(OR(Antragsteller!D315="",Antragsteller!D315=0),"",Antragsteller!D315)</f>
      </c>
      <c r="F332" s="101">
        <f>IF($Q$20="Nein",IF(OR(Antragsteller!J315="",Antragsteller!J315=0),"",Antragsteller!J315),$Q$21)</f>
      </c>
      <c r="G332"/>
      <c r="I332" s="108"/>
      <c r="J332" s="100"/>
      <c r="K332" s="108">
        <f t="shared" si="38"/>
        <v>0</v>
      </c>
      <c r="L332" s="253">
        <f t="shared" si="39"/>
        <v>0</v>
      </c>
      <c r="M332" s="253">
        <f t="shared" si="40"/>
        <v>0</v>
      </c>
      <c r="N332" s="108">
        <f t="shared" si="41"/>
      </c>
      <c r="O332" s="98">
        <f t="shared" si="42"/>
      </c>
      <c r="P332" s="185">
        <f t="shared" si="43"/>
      </c>
      <c r="Q332" s="182">
        <f t="shared" si="37"/>
      </c>
      <c r="R332" s="179">
        <f t="shared" si="44"/>
        <v>0</v>
      </c>
    </row>
    <row r="333" spans="2:18" ht="15" customHeight="1">
      <c r="B333" s="30">
        <f t="shared" si="45"/>
      </c>
      <c r="C333" s="32">
        <f>IF(OR(Antragsteller!D316="",Antragsteller!D316=0),"",Antragsteller!D316)</f>
      </c>
      <c r="F333" s="101">
        <f>IF($Q$20="Nein",IF(OR(Antragsteller!J316="",Antragsteller!J316=0),"",Antragsteller!J316),$Q$21)</f>
      </c>
      <c r="G333"/>
      <c r="I333" s="108"/>
      <c r="J333" s="100"/>
      <c r="K333" s="108">
        <f t="shared" si="38"/>
        <v>0</v>
      </c>
      <c r="L333" s="253">
        <f t="shared" si="39"/>
        <v>0</v>
      </c>
      <c r="M333" s="253">
        <f t="shared" si="40"/>
        <v>0</v>
      </c>
      <c r="N333" s="108">
        <f t="shared" si="41"/>
      </c>
      <c r="O333" s="98">
        <f t="shared" si="42"/>
      </c>
      <c r="P333" s="185">
        <f t="shared" si="43"/>
      </c>
      <c r="Q333" s="182">
        <f t="shared" si="37"/>
      </c>
      <c r="R333" s="179">
        <f t="shared" si="44"/>
        <v>0</v>
      </c>
    </row>
    <row r="334" spans="2:18" ht="15" customHeight="1">
      <c r="B334" s="30">
        <f t="shared" si="45"/>
      </c>
      <c r="C334" s="32">
        <f>IF(OR(Antragsteller!D317="",Antragsteller!D317=0),"",Antragsteller!D317)</f>
      </c>
      <c r="F334" s="101">
        <f>IF($Q$20="Nein",IF(OR(Antragsteller!J317="",Antragsteller!J317=0),"",Antragsteller!J317),$Q$21)</f>
      </c>
      <c r="G334"/>
      <c r="I334" s="108"/>
      <c r="J334" s="100"/>
      <c r="K334" s="108">
        <f t="shared" si="38"/>
        <v>0</v>
      </c>
      <c r="L334" s="253">
        <f t="shared" si="39"/>
        <v>0</v>
      </c>
      <c r="M334" s="253">
        <f t="shared" si="40"/>
        <v>0</v>
      </c>
      <c r="N334" s="108">
        <f t="shared" si="41"/>
      </c>
      <c r="O334" s="98">
        <f t="shared" si="42"/>
      </c>
      <c r="P334" s="185">
        <f t="shared" si="43"/>
      </c>
      <c r="Q334" s="182">
        <f t="shared" si="37"/>
      </c>
      <c r="R334" s="179">
        <f t="shared" si="44"/>
        <v>0</v>
      </c>
    </row>
    <row r="335" spans="2:18" ht="15" customHeight="1">
      <c r="B335" s="30">
        <f t="shared" si="45"/>
      </c>
      <c r="C335" s="32">
        <f>IF(OR(Antragsteller!D318="",Antragsteller!D318=0),"",Antragsteller!D318)</f>
      </c>
      <c r="F335" s="101">
        <f>IF($Q$20="Nein",IF(OR(Antragsteller!J318="",Antragsteller!J318=0),"",Antragsteller!J318),$Q$21)</f>
      </c>
      <c r="G335"/>
      <c r="I335" s="108"/>
      <c r="J335" s="100"/>
      <c r="K335" s="108">
        <f t="shared" si="38"/>
        <v>0</v>
      </c>
      <c r="L335" s="253">
        <f t="shared" si="39"/>
        <v>0</v>
      </c>
      <c r="M335" s="253">
        <f t="shared" si="40"/>
        <v>0</v>
      </c>
      <c r="N335" s="108">
        <f t="shared" si="41"/>
      </c>
      <c r="O335" s="98">
        <f t="shared" si="42"/>
      </c>
      <c r="P335" s="185">
        <f t="shared" si="43"/>
      </c>
      <c r="Q335" s="182">
        <f t="shared" si="37"/>
      </c>
      <c r="R335" s="179">
        <f t="shared" si="44"/>
        <v>0</v>
      </c>
    </row>
    <row r="336" spans="2:18" ht="15" customHeight="1">
      <c r="B336" s="30">
        <f t="shared" si="45"/>
      </c>
      <c r="C336" s="32">
        <f>IF(OR(Antragsteller!D319="",Antragsteller!D319=0),"",Antragsteller!D319)</f>
      </c>
      <c r="F336" s="101">
        <f>IF($Q$20="Nein",IF(OR(Antragsteller!J319="",Antragsteller!J319=0),"",Antragsteller!J319),$Q$21)</f>
      </c>
      <c r="G336"/>
      <c r="I336" s="108"/>
      <c r="J336" s="100"/>
      <c r="K336" s="108">
        <f t="shared" si="38"/>
        <v>0</v>
      </c>
      <c r="L336" s="253">
        <f t="shared" si="39"/>
        <v>0</v>
      </c>
      <c r="M336" s="253">
        <f t="shared" si="40"/>
        <v>0</v>
      </c>
      <c r="N336" s="108">
        <f t="shared" si="41"/>
      </c>
      <c r="O336" s="98">
        <f t="shared" si="42"/>
      </c>
      <c r="P336" s="185">
        <f t="shared" si="43"/>
      </c>
      <c r="Q336" s="182">
        <f t="shared" si="37"/>
      </c>
      <c r="R336" s="179">
        <f t="shared" si="44"/>
        <v>0</v>
      </c>
    </row>
    <row r="337" spans="2:18" ht="15" customHeight="1">
      <c r="B337" s="30">
        <f t="shared" si="45"/>
      </c>
      <c r="C337" s="32">
        <f>IF(OR(Antragsteller!D320="",Antragsteller!D320=0),"",Antragsteller!D320)</f>
      </c>
      <c r="F337" s="101">
        <f>IF($Q$20="Nein",IF(OR(Antragsteller!J320="",Antragsteller!J320=0),"",Antragsteller!J320),$Q$21)</f>
      </c>
      <c r="G337"/>
      <c r="I337" s="108"/>
      <c r="J337" s="100"/>
      <c r="K337" s="108">
        <f t="shared" si="38"/>
        <v>0</v>
      </c>
      <c r="L337" s="253">
        <f t="shared" si="39"/>
        <v>0</v>
      </c>
      <c r="M337" s="253">
        <f t="shared" si="40"/>
        <v>0</v>
      </c>
      <c r="N337" s="108">
        <f t="shared" si="41"/>
      </c>
      <c r="O337" s="98">
        <f t="shared" si="42"/>
      </c>
      <c r="P337" s="185">
        <f t="shared" si="43"/>
      </c>
      <c r="Q337" s="182">
        <f t="shared" si="37"/>
      </c>
      <c r="R337" s="179">
        <f t="shared" si="44"/>
        <v>0</v>
      </c>
    </row>
    <row r="338" spans="2:18" ht="15" customHeight="1">
      <c r="B338" s="30">
        <f t="shared" si="45"/>
      </c>
      <c r="C338" s="32">
        <f>IF(OR(Antragsteller!D321="",Antragsteller!D321=0),"",Antragsteller!D321)</f>
      </c>
      <c r="F338" s="101">
        <f>IF($Q$20="Nein",IF(OR(Antragsteller!J321="",Antragsteller!J321=0),"",Antragsteller!J321),$Q$21)</f>
      </c>
      <c r="G338"/>
      <c r="I338" s="108"/>
      <c r="J338" s="100"/>
      <c r="K338" s="108">
        <f t="shared" si="38"/>
        <v>0</v>
      </c>
      <c r="L338" s="253">
        <f t="shared" si="39"/>
        <v>0</v>
      </c>
      <c r="M338" s="253">
        <f t="shared" si="40"/>
        <v>0</v>
      </c>
      <c r="N338" s="108">
        <f t="shared" si="41"/>
      </c>
      <c r="O338" s="98">
        <f t="shared" si="42"/>
      </c>
      <c r="P338" s="185">
        <f t="shared" si="43"/>
      </c>
      <c r="Q338" s="182">
        <f t="shared" si="37"/>
      </c>
      <c r="R338" s="179">
        <f t="shared" si="44"/>
        <v>0</v>
      </c>
    </row>
    <row r="339" spans="2:18" ht="15" customHeight="1">
      <c r="B339" s="30">
        <f t="shared" si="45"/>
      </c>
      <c r="C339" s="32">
        <f>IF(OR(Antragsteller!D322="",Antragsteller!D322=0),"",Antragsteller!D322)</f>
      </c>
      <c r="F339" s="101">
        <f>IF($Q$20="Nein",IF(OR(Antragsteller!J322="",Antragsteller!J322=0),"",Antragsteller!J322),$Q$21)</f>
      </c>
      <c r="G339"/>
      <c r="I339" s="108"/>
      <c r="J339" s="100"/>
      <c r="K339" s="108">
        <f t="shared" si="38"/>
        <v>0</v>
      </c>
      <c r="L339" s="253">
        <f t="shared" si="39"/>
        <v>0</v>
      </c>
      <c r="M339" s="253">
        <f t="shared" si="40"/>
        <v>0</v>
      </c>
      <c r="N339" s="108">
        <f t="shared" si="41"/>
      </c>
      <c r="O339" s="98">
        <f t="shared" si="42"/>
      </c>
      <c r="P339" s="185">
        <f t="shared" si="43"/>
      </c>
      <c r="Q339" s="182">
        <f t="shared" si="37"/>
      </c>
      <c r="R339" s="179">
        <f t="shared" si="44"/>
        <v>0</v>
      </c>
    </row>
    <row r="340" spans="2:18" ht="15" customHeight="1">
      <c r="B340" s="30">
        <f t="shared" si="45"/>
      </c>
      <c r="C340" s="32">
        <f>IF(OR(Antragsteller!D323="",Antragsteller!D323=0),"",Antragsteller!D323)</f>
      </c>
      <c r="F340" s="101">
        <f>IF($Q$20="Nein",IF(OR(Antragsteller!J323="",Antragsteller!J323=0),"",Antragsteller!J323),$Q$21)</f>
      </c>
      <c r="G340"/>
      <c r="I340" s="108"/>
      <c r="J340" s="100"/>
      <c r="K340" s="108">
        <f t="shared" si="38"/>
        <v>0</v>
      </c>
      <c r="L340" s="253">
        <f t="shared" si="39"/>
        <v>0</v>
      </c>
      <c r="M340" s="253">
        <f t="shared" si="40"/>
        <v>0</v>
      </c>
      <c r="N340" s="108">
        <f t="shared" si="41"/>
      </c>
      <c r="O340" s="98">
        <f t="shared" si="42"/>
      </c>
      <c r="P340" s="185">
        <f t="shared" si="43"/>
      </c>
      <c r="Q340" s="182">
        <f t="shared" si="37"/>
      </c>
      <c r="R340" s="179">
        <f t="shared" si="44"/>
        <v>0</v>
      </c>
    </row>
    <row r="341" spans="2:18" ht="15" customHeight="1">
      <c r="B341" s="30">
        <f t="shared" si="45"/>
      </c>
      <c r="C341" s="32">
        <f>IF(OR(Antragsteller!D324="",Antragsteller!D324=0),"",Antragsteller!D324)</f>
      </c>
      <c r="F341" s="101">
        <f>IF($Q$20="Nein",IF(OR(Antragsteller!J324="",Antragsteller!J324=0),"",Antragsteller!J324),$Q$21)</f>
      </c>
      <c r="G341"/>
      <c r="I341" s="108"/>
      <c r="J341" s="100"/>
      <c r="K341" s="108">
        <f t="shared" si="38"/>
        <v>0</v>
      </c>
      <c r="L341" s="253">
        <f t="shared" si="39"/>
        <v>0</v>
      </c>
      <c r="M341" s="253">
        <f t="shared" si="40"/>
        <v>0</v>
      </c>
      <c r="N341" s="108">
        <f t="shared" si="41"/>
      </c>
      <c r="O341" s="98">
        <f t="shared" si="42"/>
      </c>
      <c r="P341" s="185">
        <f t="shared" si="43"/>
      </c>
      <c r="Q341" s="182">
        <f t="shared" si="37"/>
      </c>
      <c r="R341" s="179">
        <f t="shared" si="44"/>
        <v>0</v>
      </c>
    </row>
    <row r="342" spans="2:18" ht="15" customHeight="1">
      <c r="B342" s="30">
        <f t="shared" si="45"/>
      </c>
      <c r="C342" s="32">
        <f>IF(OR(Antragsteller!D325="",Antragsteller!D325=0),"",Antragsteller!D325)</f>
      </c>
      <c r="F342" s="101">
        <f>IF($Q$20="Nein",IF(OR(Antragsteller!J325="",Antragsteller!J325=0),"",Antragsteller!J325),$Q$21)</f>
      </c>
      <c r="G342"/>
      <c r="I342" s="108"/>
      <c r="J342" s="100"/>
      <c r="K342" s="108">
        <f t="shared" si="38"/>
        <v>0</v>
      </c>
      <c r="L342" s="253">
        <f t="shared" si="39"/>
        <v>0</v>
      </c>
      <c r="M342" s="253">
        <f t="shared" si="40"/>
        <v>0</v>
      </c>
      <c r="N342" s="108">
        <f t="shared" si="41"/>
      </c>
      <c r="O342" s="98">
        <f t="shared" si="42"/>
      </c>
      <c r="P342" s="185">
        <f t="shared" si="43"/>
      </c>
      <c r="Q342" s="182">
        <f t="shared" si="37"/>
      </c>
      <c r="R342" s="179">
        <f t="shared" si="44"/>
        <v>0</v>
      </c>
    </row>
    <row r="343" spans="2:18" ht="15" customHeight="1">
      <c r="B343" s="30">
        <f t="shared" si="45"/>
      </c>
      <c r="C343" s="32">
        <f>IF(OR(Antragsteller!D326="",Antragsteller!D326=0),"",Antragsteller!D326)</f>
      </c>
      <c r="F343" s="101">
        <f>IF($Q$20="Nein",IF(OR(Antragsteller!J326="",Antragsteller!J326=0),"",Antragsteller!J326),$Q$21)</f>
      </c>
      <c r="G343"/>
      <c r="I343" s="108"/>
      <c r="J343" s="100"/>
      <c r="K343" s="108">
        <f t="shared" si="38"/>
        <v>0</v>
      </c>
      <c r="L343" s="253">
        <f t="shared" si="39"/>
        <v>0</v>
      </c>
      <c r="M343" s="253">
        <f t="shared" si="40"/>
        <v>0</v>
      </c>
      <c r="N343" s="108">
        <f t="shared" si="41"/>
      </c>
      <c r="O343" s="98">
        <f t="shared" si="42"/>
      </c>
      <c r="P343" s="185">
        <f t="shared" si="43"/>
      </c>
      <c r="Q343" s="182">
        <f t="shared" si="37"/>
      </c>
      <c r="R343" s="179">
        <f t="shared" si="44"/>
        <v>0</v>
      </c>
    </row>
    <row r="344" spans="2:18" ht="15" customHeight="1">
      <c r="B344" s="30">
        <f t="shared" si="45"/>
      </c>
      <c r="C344" s="32">
        <f>IF(OR(Antragsteller!D327="",Antragsteller!D327=0),"",Antragsteller!D327)</f>
      </c>
      <c r="F344" s="101">
        <f>IF($Q$20="Nein",IF(OR(Antragsteller!J327="",Antragsteller!J327=0),"",Antragsteller!J327),$Q$21)</f>
      </c>
      <c r="G344"/>
      <c r="I344" s="108"/>
      <c r="J344" s="100"/>
      <c r="K344" s="108">
        <f t="shared" si="38"/>
        <v>0</v>
      </c>
      <c r="L344" s="253">
        <f t="shared" si="39"/>
        <v>0</v>
      </c>
      <c r="M344" s="253">
        <f t="shared" si="40"/>
        <v>0</v>
      </c>
      <c r="N344" s="108">
        <f t="shared" si="41"/>
      </c>
      <c r="O344" s="98">
        <f t="shared" si="42"/>
      </c>
      <c r="P344" s="185">
        <f t="shared" si="43"/>
      </c>
      <c r="Q344" s="182">
        <f t="shared" si="37"/>
      </c>
      <c r="R344" s="179">
        <f t="shared" si="44"/>
        <v>0</v>
      </c>
    </row>
    <row r="345" spans="2:18" ht="15" customHeight="1">
      <c r="B345" s="30">
        <f t="shared" si="45"/>
      </c>
      <c r="C345" s="32">
        <f>IF(OR(Antragsteller!D328="",Antragsteller!D328=0),"",Antragsteller!D328)</f>
      </c>
      <c r="F345" s="101">
        <f>IF($Q$20="Nein",IF(OR(Antragsteller!J328="",Antragsteller!J328=0),"",Antragsteller!J328),$Q$21)</f>
      </c>
      <c r="G345"/>
      <c r="I345" s="108"/>
      <c r="J345" s="100"/>
      <c r="K345" s="108">
        <f t="shared" si="38"/>
        <v>0</v>
      </c>
      <c r="L345" s="253">
        <f t="shared" si="39"/>
        <v>0</v>
      </c>
      <c r="M345" s="253">
        <f t="shared" si="40"/>
        <v>0</v>
      </c>
      <c r="N345" s="108">
        <f t="shared" si="41"/>
      </c>
      <c r="O345" s="98">
        <f t="shared" si="42"/>
      </c>
      <c r="P345" s="185">
        <f t="shared" si="43"/>
      </c>
      <c r="Q345" s="182">
        <f t="shared" si="37"/>
      </c>
      <c r="R345" s="179">
        <f t="shared" si="44"/>
        <v>0</v>
      </c>
    </row>
    <row r="346" spans="2:18" ht="15" customHeight="1">
      <c r="B346" s="30">
        <f t="shared" si="45"/>
      </c>
      <c r="C346" s="32">
        <f>IF(OR(Antragsteller!D329="",Antragsteller!D329=0),"",Antragsteller!D329)</f>
      </c>
      <c r="F346" s="101">
        <f>IF($Q$20="Nein",IF(OR(Antragsteller!J329="",Antragsteller!J329=0),"",Antragsteller!J329),$Q$21)</f>
      </c>
      <c r="G346"/>
      <c r="I346" s="108"/>
      <c r="J346" s="100"/>
      <c r="K346" s="108">
        <f t="shared" si="38"/>
        <v>0</v>
      </c>
      <c r="L346" s="253">
        <f t="shared" si="39"/>
        <v>0</v>
      </c>
      <c r="M346" s="253">
        <f t="shared" si="40"/>
        <v>0</v>
      </c>
      <c r="N346" s="108">
        <f t="shared" si="41"/>
      </c>
      <c r="O346" s="98">
        <f t="shared" si="42"/>
      </c>
      <c r="P346" s="185">
        <f t="shared" si="43"/>
      </c>
      <c r="Q346" s="182">
        <f t="shared" si="37"/>
      </c>
      <c r="R346" s="179">
        <f t="shared" si="44"/>
        <v>0</v>
      </c>
    </row>
    <row r="347" spans="2:18" ht="15" customHeight="1">
      <c r="B347" s="30">
        <f t="shared" si="45"/>
      </c>
      <c r="C347" s="32">
        <f>IF(OR(Antragsteller!D330="",Antragsteller!D330=0),"",Antragsteller!D330)</f>
      </c>
      <c r="F347" s="101">
        <f>IF($Q$20="Nein",IF(OR(Antragsteller!J330="",Antragsteller!J330=0),"",Antragsteller!J330),$Q$21)</f>
      </c>
      <c r="G347"/>
      <c r="I347" s="108"/>
      <c r="J347" s="100"/>
      <c r="K347" s="108">
        <f t="shared" si="38"/>
        <v>0</v>
      </c>
      <c r="L347" s="253">
        <f t="shared" si="39"/>
        <v>0</v>
      </c>
      <c r="M347" s="253">
        <f t="shared" si="40"/>
        <v>0</v>
      </c>
      <c r="N347" s="108">
        <f t="shared" si="41"/>
      </c>
      <c r="O347" s="98">
        <f t="shared" si="42"/>
      </c>
      <c r="P347" s="185">
        <f t="shared" si="43"/>
      </c>
      <c r="Q347" s="182">
        <f t="shared" si="37"/>
      </c>
      <c r="R347" s="179">
        <f t="shared" si="44"/>
        <v>0</v>
      </c>
    </row>
    <row r="348" spans="2:18" ht="15" customHeight="1">
      <c r="B348" s="30">
        <f t="shared" si="45"/>
      </c>
      <c r="C348" s="32">
        <f>IF(OR(Antragsteller!D331="",Antragsteller!D331=0),"",Antragsteller!D331)</f>
      </c>
      <c r="F348" s="101">
        <f>IF($Q$20="Nein",IF(OR(Antragsteller!J331="",Antragsteller!J331=0),"",Antragsteller!J331),$Q$21)</f>
      </c>
      <c r="G348"/>
      <c r="I348" s="108"/>
      <c r="J348" s="100"/>
      <c r="K348" s="108">
        <f t="shared" si="38"/>
        <v>0</v>
      </c>
      <c r="L348" s="253">
        <f t="shared" si="39"/>
        <v>0</v>
      </c>
      <c r="M348" s="253">
        <f t="shared" si="40"/>
        <v>0</v>
      </c>
      <c r="N348" s="108">
        <f t="shared" si="41"/>
      </c>
      <c r="O348" s="98">
        <f t="shared" si="42"/>
      </c>
      <c r="P348" s="185">
        <f t="shared" si="43"/>
      </c>
      <c r="Q348" s="182">
        <f t="shared" si="37"/>
      </c>
      <c r="R348" s="179">
        <f t="shared" si="44"/>
        <v>0</v>
      </c>
    </row>
    <row r="349" spans="2:18" ht="15" customHeight="1">
      <c r="B349" s="30">
        <f t="shared" si="45"/>
      </c>
      <c r="C349" s="32">
        <f>IF(OR(Antragsteller!D332="",Antragsteller!D332=0),"",Antragsteller!D332)</f>
      </c>
      <c r="F349" s="101">
        <f>IF($Q$20="Nein",IF(OR(Antragsteller!J332="",Antragsteller!J332=0),"",Antragsteller!J332),$Q$21)</f>
      </c>
      <c r="G349"/>
      <c r="I349" s="108"/>
      <c r="J349" s="100"/>
      <c r="K349" s="108">
        <f t="shared" si="38"/>
        <v>0</v>
      </c>
      <c r="L349" s="253">
        <f t="shared" si="39"/>
        <v>0</v>
      </c>
      <c r="M349" s="253">
        <f t="shared" si="40"/>
        <v>0</v>
      </c>
      <c r="N349" s="108">
        <f t="shared" si="41"/>
      </c>
      <c r="O349" s="98">
        <f t="shared" si="42"/>
      </c>
      <c r="P349" s="185">
        <f t="shared" si="43"/>
      </c>
      <c r="Q349" s="182">
        <f t="shared" si="37"/>
      </c>
      <c r="R349" s="179">
        <f t="shared" si="44"/>
        <v>0</v>
      </c>
    </row>
    <row r="350" spans="2:18" ht="15" customHeight="1">
      <c r="B350" s="30">
        <f t="shared" si="45"/>
      </c>
      <c r="C350" s="32">
        <f>IF(OR(Antragsteller!D333="",Antragsteller!D333=0),"",Antragsteller!D333)</f>
      </c>
      <c r="F350" s="101">
        <f>IF($Q$20="Nein",IF(OR(Antragsteller!J333="",Antragsteller!J333=0),"",Antragsteller!J333),$Q$21)</f>
      </c>
      <c r="G350"/>
      <c r="I350" s="108"/>
      <c r="J350" s="100"/>
      <c r="K350" s="108">
        <f t="shared" si="38"/>
        <v>0</v>
      </c>
      <c r="L350" s="253">
        <f t="shared" si="39"/>
        <v>0</v>
      </c>
      <c r="M350" s="253">
        <f t="shared" si="40"/>
        <v>0</v>
      </c>
      <c r="N350" s="108">
        <f t="shared" si="41"/>
      </c>
      <c r="O350" s="98">
        <f t="shared" si="42"/>
      </c>
      <c r="P350" s="185">
        <f t="shared" si="43"/>
      </c>
      <c r="Q350" s="182">
        <f t="shared" si="37"/>
      </c>
      <c r="R350" s="179">
        <f t="shared" si="44"/>
        <v>0</v>
      </c>
    </row>
    <row r="351" spans="2:18" ht="15" customHeight="1">
      <c r="B351" s="30">
        <f t="shared" si="45"/>
      </c>
      <c r="C351" s="32">
        <f>IF(OR(Antragsteller!D334="",Antragsteller!D334=0),"",Antragsteller!D334)</f>
      </c>
      <c r="F351" s="101">
        <f>IF($Q$20="Nein",IF(OR(Antragsteller!J334="",Antragsteller!J334=0),"",Antragsteller!J334),$Q$21)</f>
      </c>
      <c r="G351"/>
      <c r="I351" s="108"/>
      <c r="J351" s="100"/>
      <c r="K351" s="108">
        <f t="shared" si="38"/>
        <v>0</v>
      </c>
      <c r="L351" s="253">
        <f t="shared" si="39"/>
        <v>0</v>
      </c>
      <c r="M351" s="253">
        <f t="shared" si="40"/>
        <v>0</v>
      </c>
      <c r="N351" s="108">
        <f t="shared" si="41"/>
      </c>
      <c r="O351" s="98">
        <f t="shared" si="42"/>
      </c>
      <c r="P351" s="185">
        <f t="shared" si="43"/>
      </c>
      <c r="Q351" s="182">
        <f t="shared" si="37"/>
      </c>
      <c r="R351" s="179">
        <f t="shared" si="44"/>
        <v>0</v>
      </c>
    </row>
    <row r="352" spans="2:18" ht="15" customHeight="1">
      <c r="B352" s="30">
        <f t="shared" si="45"/>
      </c>
      <c r="C352" s="32">
        <f>IF(OR(Antragsteller!D335="",Antragsteller!D335=0),"",Antragsteller!D335)</f>
      </c>
      <c r="F352" s="101">
        <f>IF($Q$20="Nein",IF(OR(Antragsteller!J335="",Antragsteller!J335=0),"",Antragsteller!J335),$Q$21)</f>
      </c>
      <c r="G352"/>
      <c r="I352" s="108"/>
      <c r="J352" s="100"/>
      <c r="K352" s="108">
        <f t="shared" si="38"/>
        <v>0</v>
      </c>
      <c r="L352" s="253">
        <f t="shared" si="39"/>
        <v>0</v>
      </c>
      <c r="M352" s="253">
        <f t="shared" si="40"/>
        <v>0</v>
      </c>
      <c r="N352" s="108">
        <f t="shared" si="41"/>
      </c>
      <c r="O352" s="98">
        <f t="shared" si="42"/>
      </c>
      <c r="P352" s="185">
        <f t="shared" si="43"/>
      </c>
      <c r="Q352" s="182">
        <f t="shared" si="37"/>
      </c>
      <c r="R352" s="179">
        <f t="shared" si="44"/>
        <v>0</v>
      </c>
    </row>
    <row r="353" spans="2:18" ht="15" customHeight="1">
      <c r="B353" s="30">
        <f t="shared" si="45"/>
      </c>
      <c r="C353" s="32">
        <f>IF(OR(Antragsteller!D336="",Antragsteller!D336=0),"",Antragsteller!D336)</f>
      </c>
      <c r="F353" s="101">
        <f>IF($Q$20="Nein",IF(OR(Antragsteller!J336="",Antragsteller!J336=0),"",Antragsteller!J336),$Q$21)</f>
      </c>
      <c r="G353"/>
      <c r="I353" s="108"/>
      <c r="J353" s="100"/>
      <c r="K353" s="108">
        <f t="shared" si="38"/>
        <v>0</v>
      </c>
      <c r="L353" s="253">
        <f t="shared" si="39"/>
        <v>0</v>
      </c>
      <c r="M353" s="253">
        <f t="shared" si="40"/>
        <v>0</v>
      </c>
      <c r="N353" s="108">
        <f t="shared" si="41"/>
      </c>
      <c r="O353" s="98">
        <f t="shared" si="42"/>
      </c>
      <c r="P353" s="185">
        <f t="shared" si="43"/>
      </c>
      <c r="Q353" s="182">
        <f t="shared" si="37"/>
      </c>
      <c r="R353" s="179">
        <f t="shared" si="44"/>
        <v>0</v>
      </c>
    </row>
    <row r="354" spans="2:18" ht="15" customHeight="1">
      <c r="B354" s="30">
        <f t="shared" si="45"/>
      </c>
      <c r="C354" s="32">
        <f>IF(OR(Antragsteller!D337="",Antragsteller!D337=0),"",Antragsteller!D337)</f>
      </c>
      <c r="F354" s="101">
        <f>IF($Q$20="Nein",IF(OR(Antragsteller!J337="",Antragsteller!J337=0),"",Antragsteller!J337),$Q$21)</f>
      </c>
      <c r="G354"/>
      <c r="I354" s="108"/>
      <c r="J354" s="100"/>
      <c r="K354" s="108">
        <f t="shared" si="38"/>
        <v>0</v>
      </c>
      <c r="L354" s="253">
        <f t="shared" si="39"/>
        <v>0</v>
      </c>
      <c r="M354" s="253">
        <f t="shared" si="40"/>
        <v>0</v>
      </c>
      <c r="N354" s="108">
        <f t="shared" si="41"/>
      </c>
      <c r="O354" s="98">
        <f t="shared" si="42"/>
      </c>
      <c r="P354" s="185">
        <f t="shared" si="43"/>
      </c>
      <c r="Q354" s="182">
        <f t="shared" si="37"/>
      </c>
      <c r="R354" s="179">
        <f t="shared" si="44"/>
        <v>0</v>
      </c>
    </row>
    <row r="355" spans="2:18" ht="15" customHeight="1">
      <c r="B355" s="30">
        <f t="shared" si="45"/>
      </c>
      <c r="C355" s="32">
        <f>IF(OR(Antragsteller!D338="",Antragsteller!D338=0),"",Antragsteller!D338)</f>
      </c>
      <c r="F355" s="101">
        <f>IF($Q$20="Nein",IF(OR(Antragsteller!J338="",Antragsteller!J338=0),"",Antragsteller!J338),$Q$21)</f>
      </c>
      <c r="G355"/>
      <c r="I355" s="108"/>
      <c r="J355" s="100"/>
      <c r="K355" s="108">
        <f t="shared" si="38"/>
        <v>0</v>
      </c>
      <c r="L355" s="253">
        <f t="shared" si="39"/>
        <v>0</v>
      </c>
      <c r="M355" s="253">
        <f t="shared" si="40"/>
        <v>0</v>
      </c>
      <c r="N355" s="108">
        <f t="shared" si="41"/>
      </c>
      <c r="O355" s="98">
        <f t="shared" si="42"/>
      </c>
      <c r="P355" s="185">
        <f t="shared" si="43"/>
      </c>
      <c r="Q355" s="182">
        <f t="shared" si="37"/>
      </c>
      <c r="R355" s="179">
        <f t="shared" si="44"/>
        <v>0</v>
      </c>
    </row>
    <row r="356" spans="2:18" ht="15" customHeight="1">
      <c r="B356" s="30">
        <f t="shared" si="45"/>
      </c>
      <c r="C356" s="32">
        <f>IF(OR(Antragsteller!D339="",Antragsteller!D339=0),"",Antragsteller!D339)</f>
      </c>
      <c r="F356" s="101">
        <f>IF($Q$20="Nein",IF(OR(Antragsteller!J339="",Antragsteller!J339=0),"",Antragsteller!J339),$Q$21)</f>
      </c>
      <c r="G356"/>
      <c r="I356" s="108"/>
      <c r="J356" s="100"/>
      <c r="K356" s="108">
        <f t="shared" si="38"/>
        <v>0</v>
      </c>
      <c r="L356" s="253">
        <f t="shared" si="39"/>
        <v>0</v>
      </c>
      <c r="M356" s="253">
        <f t="shared" si="40"/>
        <v>0</v>
      </c>
      <c r="N356" s="108">
        <f t="shared" si="41"/>
      </c>
      <c r="O356" s="98">
        <f t="shared" si="42"/>
      </c>
      <c r="P356" s="185">
        <f t="shared" si="43"/>
      </c>
      <c r="Q356" s="182">
        <f t="shared" si="37"/>
      </c>
      <c r="R356" s="179">
        <f t="shared" si="44"/>
        <v>0</v>
      </c>
    </row>
    <row r="357" spans="2:18" ht="15" customHeight="1">
      <c r="B357" s="30">
        <f t="shared" si="45"/>
      </c>
      <c r="C357" s="32">
        <f>IF(OR(Antragsteller!D340="",Antragsteller!D340=0),"",Antragsteller!D340)</f>
      </c>
      <c r="F357" s="101">
        <f>IF($Q$20="Nein",IF(OR(Antragsteller!J340="",Antragsteller!J340=0),"",Antragsteller!J340),$Q$21)</f>
      </c>
      <c r="G357"/>
      <c r="I357" s="108"/>
      <c r="J357" s="100"/>
      <c r="K357" s="108">
        <f t="shared" si="38"/>
        <v>0</v>
      </c>
      <c r="L357" s="253">
        <f t="shared" si="39"/>
        <v>0</v>
      </c>
      <c r="M357" s="253">
        <f t="shared" si="40"/>
        <v>0</v>
      </c>
      <c r="N357" s="108">
        <f t="shared" si="41"/>
      </c>
      <c r="O357" s="98">
        <f t="shared" si="42"/>
      </c>
      <c r="P357" s="185">
        <f t="shared" si="43"/>
      </c>
      <c r="Q357" s="182">
        <f t="shared" si="37"/>
      </c>
      <c r="R357" s="179">
        <f t="shared" si="44"/>
        <v>0</v>
      </c>
    </row>
    <row r="358" spans="2:18" ht="15" customHeight="1">
      <c r="B358" s="30">
        <f t="shared" si="45"/>
      </c>
      <c r="C358" s="32">
        <f>IF(OR(Antragsteller!D341="",Antragsteller!D341=0),"",Antragsteller!D341)</f>
      </c>
      <c r="F358" s="101">
        <f>IF($Q$20="Nein",IF(OR(Antragsteller!J341="",Antragsteller!J341=0),"",Antragsteller!J341),$Q$21)</f>
      </c>
      <c r="G358"/>
      <c r="I358" s="108"/>
      <c r="J358" s="100"/>
      <c r="K358" s="108">
        <f t="shared" si="38"/>
        <v>0</v>
      </c>
      <c r="L358" s="253">
        <f t="shared" si="39"/>
        <v>0</v>
      </c>
      <c r="M358" s="253">
        <f t="shared" si="40"/>
        <v>0</v>
      </c>
      <c r="N358" s="108">
        <f t="shared" si="41"/>
      </c>
      <c r="O358" s="98">
        <f t="shared" si="42"/>
      </c>
      <c r="P358" s="185">
        <f t="shared" si="43"/>
      </c>
      <c r="Q358" s="182">
        <f t="shared" si="37"/>
      </c>
      <c r="R358" s="179">
        <f t="shared" si="44"/>
        <v>0</v>
      </c>
    </row>
    <row r="359" spans="2:18" ht="15" customHeight="1">
      <c r="B359" s="30">
        <f t="shared" si="45"/>
      </c>
      <c r="C359" s="32">
        <f>IF(OR(Antragsteller!D342="",Antragsteller!D342=0),"",Antragsteller!D342)</f>
      </c>
      <c r="F359" s="101">
        <f>IF($Q$20="Nein",IF(OR(Antragsteller!J342="",Antragsteller!J342=0),"",Antragsteller!J342),$Q$21)</f>
      </c>
      <c r="G359"/>
      <c r="I359" s="108"/>
      <c r="J359" s="100"/>
      <c r="K359" s="108">
        <f t="shared" si="38"/>
        <v>0</v>
      </c>
      <c r="L359" s="253">
        <f t="shared" si="39"/>
        <v>0</v>
      </c>
      <c r="M359" s="253">
        <f t="shared" si="40"/>
        <v>0</v>
      </c>
      <c r="N359" s="108">
        <f t="shared" si="41"/>
      </c>
      <c r="O359" s="98">
        <f t="shared" si="42"/>
      </c>
      <c r="P359" s="185">
        <f t="shared" si="43"/>
      </c>
      <c r="Q359" s="182">
        <f t="shared" si="37"/>
      </c>
      <c r="R359" s="179">
        <f t="shared" si="44"/>
        <v>0</v>
      </c>
    </row>
    <row r="360" spans="2:18" ht="15" customHeight="1">
      <c r="B360" s="30">
        <f t="shared" si="45"/>
      </c>
      <c r="C360" s="32">
        <f>IF(OR(Antragsteller!D343="",Antragsteller!D343=0),"",Antragsteller!D343)</f>
      </c>
      <c r="F360" s="101">
        <f>IF($Q$20="Nein",IF(OR(Antragsteller!J343="",Antragsteller!J343=0),"",Antragsteller!J343),$Q$21)</f>
      </c>
      <c r="G360"/>
      <c r="I360" s="108"/>
      <c r="J360" s="100"/>
      <c r="K360" s="108">
        <f t="shared" si="38"/>
        <v>0</v>
      </c>
      <c r="L360" s="253">
        <f t="shared" si="39"/>
        <v>0</v>
      </c>
      <c r="M360" s="253">
        <f t="shared" si="40"/>
        <v>0</v>
      </c>
      <c r="N360" s="108">
        <f t="shared" si="41"/>
      </c>
      <c r="O360" s="98">
        <f t="shared" si="42"/>
      </c>
      <c r="P360" s="185">
        <f t="shared" si="43"/>
      </c>
      <c r="Q360" s="182">
        <f t="shared" si="37"/>
      </c>
      <c r="R360" s="179">
        <f t="shared" si="44"/>
        <v>0</v>
      </c>
    </row>
    <row r="361" spans="2:18" ht="15" customHeight="1">
      <c r="B361" s="30">
        <f t="shared" si="45"/>
      </c>
      <c r="C361" s="32">
        <f>IF(OR(Antragsteller!D344="",Antragsteller!D344=0),"",Antragsteller!D344)</f>
      </c>
      <c r="F361" s="101">
        <f>IF($Q$20="Nein",IF(OR(Antragsteller!J344="",Antragsteller!J344=0),"",Antragsteller!J344),$Q$21)</f>
      </c>
      <c r="G361"/>
      <c r="I361" s="108"/>
      <c r="J361" s="100"/>
      <c r="K361" s="108">
        <f t="shared" si="38"/>
        <v>0</v>
      </c>
      <c r="L361" s="253">
        <f t="shared" si="39"/>
        <v>0</v>
      </c>
      <c r="M361" s="253">
        <f t="shared" si="40"/>
        <v>0</v>
      </c>
      <c r="N361" s="108">
        <f t="shared" si="41"/>
      </c>
      <c r="O361" s="98">
        <f t="shared" si="42"/>
      </c>
      <c r="P361" s="185">
        <f t="shared" si="43"/>
      </c>
      <c r="Q361" s="182">
        <f t="shared" si="37"/>
      </c>
      <c r="R361" s="179">
        <f t="shared" si="44"/>
        <v>0</v>
      </c>
    </row>
    <row r="362" spans="2:18" ht="15" customHeight="1">
      <c r="B362" s="30">
        <f t="shared" si="45"/>
      </c>
      <c r="C362" s="32">
        <f>IF(OR(Antragsteller!D345="",Antragsteller!D345=0),"",Antragsteller!D345)</f>
      </c>
      <c r="F362" s="101">
        <f>IF($Q$20="Nein",IF(OR(Antragsteller!J345="",Antragsteller!J345=0),"",Antragsteller!J345),$Q$21)</f>
      </c>
      <c r="G362"/>
      <c r="I362" s="108"/>
      <c r="J362" s="100"/>
      <c r="K362" s="108">
        <f t="shared" si="38"/>
        <v>0</v>
      </c>
      <c r="L362" s="253">
        <f t="shared" si="39"/>
        <v>0</v>
      </c>
      <c r="M362" s="253">
        <f t="shared" si="40"/>
        <v>0</v>
      </c>
      <c r="N362" s="108">
        <f t="shared" si="41"/>
      </c>
      <c r="O362" s="98">
        <f t="shared" si="42"/>
      </c>
      <c r="P362" s="185">
        <f t="shared" si="43"/>
      </c>
      <c r="Q362" s="182">
        <f t="shared" si="37"/>
      </c>
      <c r="R362" s="179">
        <f t="shared" si="44"/>
        <v>0</v>
      </c>
    </row>
    <row r="363" spans="2:18" ht="15" customHeight="1">
      <c r="B363" s="30">
        <f t="shared" si="45"/>
      </c>
      <c r="C363" s="32">
        <f>IF(OR(Antragsteller!D346="",Antragsteller!D346=0),"",Antragsteller!D346)</f>
      </c>
      <c r="F363" s="101">
        <f>IF($Q$20="Nein",IF(OR(Antragsteller!J346="",Antragsteller!J346=0),"",Antragsteller!J346),$Q$21)</f>
      </c>
      <c r="G363"/>
      <c r="I363" s="108"/>
      <c r="J363" s="100"/>
      <c r="K363" s="108">
        <f t="shared" si="38"/>
        <v>0</v>
      </c>
      <c r="L363" s="253">
        <f t="shared" si="39"/>
        <v>0</v>
      </c>
      <c r="M363" s="253">
        <f t="shared" si="40"/>
        <v>0</v>
      </c>
      <c r="N363" s="108">
        <f t="shared" si="41"/>
      </c>
      <c r="O363" s="98">
        <f t="shared" si="42"/>
      </c>
      <c r="P363" s="185">
        <f t="shared" si="43"/>
      </c>
      <c r="Q363" s="182">
        <f t="shared" si="37"/>
      </c>
      <c r="R363" s="179">
        <f t="shared" si="44"/>
        <v>0</v>
      </c>
    </row>
    <row r="364" spans="2:18" ht="15" customHeight="1">
      <c r="B364" s="30">
        <f t="shared" si="45"/>
      </c>
      <c r="C364" s="32">
        <f>IF(OR(Antragsteller!D347="",Antragsteller!D347=0),"",Antragsteller!D347)</f>
      </c>
      <c r="F364" s="101">
        <f>IF($Q$20="Nein",IF(OR(Antragsteller!J347="",Antragsteller!J347=0),"",Antragsteller!J347),$Q$21)</f>
      </c>
      <c r="G364"/>
      <c r="I364" s="108"/>
      <c r="J364" s="100"/>
      <c r="K364" s="108">
        <f t="shared" si="38"/>
        <v>0</v>
      </c>
      <c r="L364" s="253">
        <f t="shared" si="39"/>
        <v>0</v>
      </c>
      <c r="M364" s="253">
        <f t="shared" si="40"/>
        <v>0</v>
      </c>
      <c r="N364" s="108">
        <f t="shared" si="41"/>
      </c>
      <c r="O364" s="98">
        <f t="shared" si="42"/>
      </c>
      <c r="P364" s="185">
        <f t="shared" si="43"/>
      </c>
      <c r="Q364" s="182">
        <f t="shared" si="37"/>
      </c>
      <c r="R364" s="179">
        <f t="shared" si="44"/>
        <v>0</v>
      </c>
    </row>
    <row r="365" spans="2:18" ht="15" customHeight="1">
      <c r="B365" s="30">
        <f t="shared" si="45"/>
      </c>
      <c r="C365" s="32">
        <f>IF(OR(Antragsteller!D348="",Antragsteller!D348=0),"",Antragsteller!D348)</f>
      </c>
      <c r="F365" s="101">
        <f>IF($Q$20="Nein",IF(OR(Antragsteller!J348="",Antragsteller!J348=0),"",Antragsteller!J348),$Q$21)</f>
      </c>
      <c r="G365"/>
      <c r="I365" s="108"/>
      <c r="J365" s="100"/>
      <c r="K365" s="108">
        <f t="shared" si="38"/>
        <v>0</v>
      </c>
      <c r="L365" s="253">
        <f t="shared" si="39"/>
        <v>0</v>
      </c>
      <c r="M365" s="253">
        <f t="shared" si="40"/>
        <v>0</v>
      </c>
      <c r="N365" s="108">
        <f t="shared" si="41"/>
      </c>
      <c r="O365" s="98">
        <f t="shared" si="42"/>
      </c>
      <c r="P365" s="185">
        <f t="shared" si="43"/>
      </c>
      <c r="Q365" s="182">
        <f t="shared" si="37"/>
      </c>
      <c r="R365" s="179">
        <f t="shared" si="44"/>
        <v>0</v>
      </c>
    </row>
    <row r="366" spans="2:18" ht="15" customHeight="1">
      <c r="B366" s="30">
        <f t="shared" si="45"/>
      </c>
      <c r="C366" s="32">
        <f>IF(OR(Antragsteller!D349="",Antragsteller!D349=0),"",Antragsteller!D349)</f>
      </c>
      <c r="F366" s="101">
        <f>IF($Q$20="Nein",IF(OR(Antragsteller!J349="",Antragsteller!J349=0),"",Antragsteller!J349),$Q$21)</f>
      </c>
      <c r="G366"/>
      <c r="I366" s="108"/>
      <c r="J366" s="100"/>
      <c r="K366" s="108">
        <f t="shared" si="38"/>
        <v>0</v>
      </c>
      <c r="L366" s="253">
        <f t="shared" si="39"/>
        <v>0</v>
      </c>
      <c r="M366" s="253">
        <f t="shared" si="40"/>
        <v>0</v>
      </c>
      <c r="N366" s="108">
        <f t="shared" si="41"/>
      </c>
      <c r="O366" s="98">
        <f t="shared" si="42"/>
      </c>
      <c r="P366" s="185">
        <f t="shared" si="43"/>
      </c>
      <c r="Q366" s="182">
        <f t="shared" si="37"/>
      </c>
      <c r="R366" s="179">
        <f t="shared" si="44"/>
        <v>0</v>
      </c>
    </row>
    <row r="367" spans="2:18" ht="15" customHeight="1">
      <c r="B367" s="30">
        <f t="shared" si="45"/>
      </c>
      <c r="C367" s="32">
        <f>IF(OR(Antragsteller!D350="",Antragsteller!D350=0),"",Antragsteller!D350)</f>
      </c>
      <c r="F367" s="101">
        <f>IF($Q$20="Nein",IF(OR(Antragsteller!J350="",Antragsteller!J350=0),"",Antragsteller!J350),$Q$21)</f>
      </c>
      <c r="G367"/>
      <c r="I367" s="108"/>
      <c r="J367" s="100"/>
      <c r="K367" s="108">
        <f t="shared" si="38"/>
        <v>0</v>
      </c>
      <c r="L367" s="253">
        <f t="shared" si="39"/>
        <v>0</v>
      </c>
      <c r="M367" s="253">
        <f t="shared" si="40"/>
        <v>0</v>
      </c>
      <c r="N367" s="108">
        <f t="shared" si="41"/>
      </c>
      <c r="O367" s="98">
        <f t="shared" si="42"/>
      </c>
      <c r="P367" s="185">
        <f t="shared" si="43"/>
      </c>
      <c r="Q367" s="182">
        <f aca="true" t="shared" si="46" ref="Q367:Q430">IF(AND(B367&lt;&gt;"",$F$21&lt;&gt;""),MIN(K367*$F$22,$Q$28/KorrekturTeilnehmerzahl),"")</f>
      </c>
      <c r="R367" s="179">
        <f t="shared" si="44"/>
        <v>0</v>
      </c>
    </row>
    <row r="368" spans="2:18" ht="15" customHeight="1">
      <c r="B368" s="30">
        <f t="shared" si="45"/>
      </c>
      <c r="C368" s="32">
        <f>IF(OR(Antragsteller!D351="",Antragsteller!D351=0),"",Antragsteller!D351)</f>
      </c>
      <c r="F368" s="101">
        <f>IF($Q$20="Nein",IF(OR(Antragsteller!J351="",Antragsteller!J351=0),"",Antragsteller!J351),$Q$21)</f>
      </c>
      <c r="G368"/>
      <c r="I368" s="108"/>
      <c r="J368" s="100"/>
      <c r="K368" s="108">
        <f aca="true" t="shared" si="47" ref="K368:K431">IF(B368&lt;&gt;"",IF(AND($Q$20="Nein",I368&lt;&gt;""),I368,IF(F368&lt;&gt;"",F368,0)),0)</f>
        <v>0</v>
      </c>
      <c r="L368" s="253">
        <f aca="true" t="shared" si="48" ref="L368:L431">IF(ISERROR(IF(($Q368/($Q$28/$Q$19))&gt;=0.8,($Q$16*0.9),(($Q$16+$Q368)*0.5))),0,IF(($Q368/($Q$28/$Q$19))&gt;=0.8,(($Q$28/$Q$19)*0.9),((($Q$28/$Q$19)+$Q368)*0.5)))</f>
        <v>0</v>
      </c>
      <c r="M368" s="253">
        <f aca="true" t="shared" si="49" ref="M368:M431">$Q$16-L368</f>
        <v>0</v>
      </c>
      <c r="N368" s="108">
        <f aca="true" t="shared" si="50" ref="N368:N431">IF(AND(B368&lt;&gt;"",C368&lt;&gt;""),ROUND(Q368/($Q$16+Q368)*100,2),"")</f>
      </c>
      <c r="O368" s="98">
        <f aca="true" t="shared" si="51" ref="O368:O431">IF(AND(B368&lt;&gt;"",C368&lt;&gt;""),TEXT(M368/$Q$16*100,"0,00")&amp;" / "&amp;ROUND(M368/($Q$16+Q368)*100,2),"")</f>
      </c>
      <c r="P368" s="185">
        <f aca="true" t="shared" si="52" ref="P368:P431">IF(AND(B368&lt;&gt;"",C368&lt;&gt;""),ROUND(IF((Q368/$Q$16)&gt;=0.8,($Q$16*0.9),(($Q$16+Q368)*0.5))/($Q$16+Q368)*100,2),"")</f>
      </c>
      <c r="Q368" s="182">
        <f t="shared" si="46"/>
      </c>
      <c r="R368" s="179">
        <f aca="true" t="shared" si="53" ref="R368:R431">IF(AND($B368&lt;&gt;"",$C368&lt;&gt;""),IF(AND($Q$20="Ja",$Q$21&lt;&gt;"",$Q$21&lt;&gt;0,$Q$21&lt;=$F$14),"ok",IF(AND($Q$20="Nein",OR($I368&lt;&gt;"",$F368&lt;&gt;"")),"ok","")),)</f>
        <v>0</v>
      </c>
    </row>
    <row r="369" spans="2:18" ht="15" customHeight="1">
      <c r="B369" s="30">
        <f t="shared" si="45"/>
      </c>
      <c r="C369" s="32">
        <f>IF(OR(Antragsteller!D352="",Antragsteller!D352=0),"",Antragsteller!D352)</f>
      </c>
      <c r="F369" s="101">
        <f>IF($Q$20="Nein",IF(OR(Antragsteller!J352="",Antragsteller!J352=0),"",Antragsteller!J352),$Q$21)</f>
      </c>
      <c r="G369"/>
      <c r="I369" s="108"/>
      <c r="J369" s="100"/>
      <c r="K369" s="108">
        <f t="shared" si="47"/>
        <v>0</v>
      </c>
      <c r="L369" s="253">
        <f t="shared" si="48"/>
        <v>0</v>
      </c>
      <c r="M369" s="253">
        <f t="shared" si="49"/>
        <v>0</v>
      </c>
      <c r="N369" s="108">
        <f t="shared" si="50"/>
      </c>
      <c r="O369" s="98">
        <f t="shared" si="51"/>
      </c>
      <c r="P369" s="185">
        <f t="shared" si="52"/>
      </c>
      <c r="Q369" s="182">
        <f t="shared" si="46"/>
      </c>
      <c r="R369" s="179">
        <f t="shared" si="53"/>
        <v>0</v>
      </c>
    </row>
    <row r="370" spans="2:18" ht="15" customHeight="1">
      <c r="B370" s="30">
        <f t="shared" si="45"/>
      </c>
      <c r="C370" s="32">
        <f>IF(OR(Antragsteller!D353="",Antragsteller!D353=0),"",Antragsteller!D353)</f>
      </c>
      <c r="F370" s="101">
        <f>IF($Q$20="Nein",IF(OR(Antragsteller!J353="",Antragsteller!J353=0),"",Antragsteller!J353),$Q$21)</f>
      </c>
      <c r="G370"/>
      <c r="I370" s="108"/>
      <c r="J370" s="100"/>
      <c r="K370" s="108">
        <f t="shared" si="47"/>
        <v>0</v>
      </c>
      <c r="L370" s="253">
        <f t="shared" si="48"/>
        <v>0</v>
      </c>
      <c r="M370" s="253">
        <f t="shared" si="49"/>
        <v>0</v>
      </c>
      <c r="N370" s="108">
        <f t="shared" si="50"/>
      </c>
      <c r="O370" s="98">
        <f t="shared" si="51"/>
      </c>
      <c r="P370" s="185">
        <f t="shared" si="52"/>
      </c>
      <c r="Q370" s="182">
        <f t="shared" si="46"/>
      </c>
      <c r="R370" s="179">
        <f t="shared" si="53"/>
        <v>0</v>
      </c>
    </row>
    <row r="371" spans="2:18" ht="15" customHeight="1">
      <c r="B371" s="30">
        <f t="shared" si="45"/>
      </c>
      <c r="C371" s="32">
        <f>IF(OR(Antragsteller!D354="",Antragsteller!D354=0),"",Antragsteller!D354)</f>
      </c>
      <c r="F371" s="101">
        <f>IF($Q$20="Nein",IF(OR(Antragsteller!J354="",Antragsteller!J354=0),"",Antragsteller!J354),$Q$21)</f>
      </c>
      <c r="G371"/>
      <c r="I371" s="108"/>
      <c r="J371" s="100"/>
      <c r="K371" s="108">
        <f t="shared" si="47"/>
        <v>0</v>
      </c>
      <c r="L371" s="253">
        <f t="shared" si="48"/>
        <v>0</v>
      </c>
      <c r="M371" s="253">
        <f t="shared" si="49"/>
        <v>0</v>
      </c>
      <c r="N371" s="108">
        <f t="shared" si="50"/>
      </c>
      <c r="O371" s="98">
        <f t="shared" si="51"/>
      </c>
      <c r="P371" s="185">
        <f t="shared" si="52"/>
      </c>
      <c r="Q371" s="182">
        <f t="shared" si="46"/>
      </c>
      <c r="R371" s="179">
        <f t="shared" si="53"/>
        <v>0</v>
      </c>
    </row>
    <row r="372" spans="2:18" ht="15" customHeight="1">
      <c r="B372" s="30">
        <f t="shared" si="45"/>
      </c>
      <c r="C372" s="32">
        <f>IF(OR(Antragsteller!D355="",Antragsteller!D355=0),"",Antragsteller!D355)</f>
      </c>
      <c r="F372" s="101">
        <f>IF($Q$20="Nein",IF(OR(Antragsteller!J355="",Antragsteller!J355=0),"",Antragsteller!J355),$Q$21)</f>
      </c>
      <c r="G372"/>
      <c r="I372" s="108"/>
      <c r="J372" s="100"/>
      <c r="K372" s="108">
        <f t="shared" si="47"/>
        <v>0</v>
      </c>
      <c r="L372" s="253">
        <f t="shared" si="48"/>
        <v>0</v>
      </c>
      <c r="M372" s="253">
        <f t="shared" si="49"/>
        <v>0</v>
      </c>
      <c r="N372" s="108">
        <f t="shared" si="50"/>
      </c>
      <c r="O372" s="98">
        <f t="shared" si="51"/>
      </c>
      <c r="P372" s="185">
        <f t="shared" si="52"/>
      </c>
      <c r="Q372" s="182">
        <f t="shared" si="46"/>
      </c>
      <c r="R372" s="179">
        <f t="shared" si="53"/>
        <v>0</v>
      </c>
    </row>
    <row r="373" spans="2:18" ht="15" customHeight="1">
      <c r="B373" s="30">
        <f t="shared" si="45"/>
      </c>
      <c r="C373" s="32">
        <f>IF(OR(Antragsteller!D356="",Antragsteller!D356=0),"",Antragsteller!D356)</f>
      </c>
      <c r="F373" s="101">
        <f>IF($Q$20="Nein",IF(OR(Antragsteller!J356="",Antragsteller!J356=0),"",Antragsteller!J356),$Q$21)</f>
      </c>
      <c r="G373"/>
      <c r="I373" s="108"/>
      <c r="J373" s="100"/>
      <c r="K373" s="108">
        <f t="shared" si="47"/>
        <v>0</v>
      </c>
      <c r="L373" s="253">
        <f t="shared" si="48"/>
        <v>0</v>
      </c>
      <c r="M373" s="253">
        <f t="shared" si="49"/>
        <v>0</v>
      </c>
      <c r="N373" s="108">
        <f t="shared" si="50"/>
      </c>
      <c r="O373" s="98">
        <f t="shared" si="51"/>
      </c>
      <c r="P373" s="185">
        <f t="shared" si="52"/>
      </c>
      <c r="Q373" s="182">
        <f t="shared" si="46"/>
      </c>
      <c r="R373" s="179">
        <f t="shared" si="53"/>
        <v>0</v>
      </c>
    </row>
    <row r="374" spans="2:18" ht="15" customHeight="1">
      <c r="B374" s="30">
        <f t="shared" si="45"/>
      </c>
      <c r="C374" s="32">
        <f>IF(OR(Antragsteller!D357="",Antragsteller!D357=0),"",Antragsteller!D357)</f>
      </c>
      <c r="F374" s="101">
        <f>IF($Q$20="Nein",IF(OR(Antragsteller!J357="",Antragsteller!J357=0),"",Antragsteller!J357),$Q$21)</f>
      </c>
      <c r="G374"/>
      <c r="I374" s="108"/>
      <c r="J374" s="100"/>
      <c r="K374" s="108">
        <f t="shared" si="47"/>
        <v>0</v>
      </c>
      <c r="L374" s="253">
        <f t="shared" si="48"/>
        <v>0</v>
      </c>
      <c r="M374" s="253">
        <f t="shared" si="49"/>
        <v>0</v>
      </c>
      <c r="N374" s="108">
        <f t="shared" si="50"/>
      </c>
      <c r="O374" s="98">
        <f t="shared" si="51"/>
      </c>
      <c r="P374" s="185">
        <f t="shared" si="52"/>
      </c>
      <c r="Q374" s="182">
        <f t="shared" si="46"/>
      </c>
      <c r="R374" s="179">
        <f t="shared" si="53"/>
        <v>0</v>
      </c>
    </row>
    <row r="375" spans="2:18" ht="15" customHeight="1">
      <c r="B375" s="30">
        <f t="shared" si="45"/>
      </c>
      <c r="C375" s="32">
        <f>IF(OR(Antragsteller!D358="",Antragsteller!D358=0),"",Antragsteller!D358)</f>
      </c>
      <c r="F375" s="101">
        <f>IF($Q$20="Nein",IF(OR(Antragsteller!J358="",Antragsteller!J358=0),"",Antragsteller!J358),$Q$21)</f>
      </c>
      <c r="G375"/>
      <c r="I375" s="108"/>
      <c r="J375" s="100"/>
      <c r="K375" s="108">
        <f t="shared" si="47"/>
        <v>0</v>
      </c>
      <c r="L375" s="253">
        <f t="shared" si="48"/>
        <v>0</v>
      </c>
      <c r="M375" s="253">
        <f t="shared" si="49"/>
        <v>0</v>
      </c>
      <c r="N375" s="108">
        <f t="shared" si="50"/>
      </c>
      <c r="O375" s="98">
        <f t="shared" si="51"/>
      </c>
      <c r="P375" s="185">
        <f t="shared" si="52"/>
      </c>
      <c r="Q375" s="182">
        <f t="shared" si="46"/>
      </c>
      <c r="R375" s="179">
        <f t="shared" si="53"/>
        <v>0</v>
      </c>
    </row>
    <row r="376" spans="2:18" ht="15" customHeight="1">
      <c r="B376" s="30">
        <f t="shared" si="45"/>
      </c>
      <c r="C376" s="32">
        <f>IF(OR(Antragsteller!D359="",Antragsteller!D359=0),"",Antragsteller!D359)</f>
      </c>
      <c r="F376" s="101">
        <f>IF($Q$20="Nein",IF(OR(Antragsteller!J359="",Antragsteller!J359=0),"",Antragsteller!J359),$Q$21)</f>
      </c>
      <c r="G376"/>
      <c r="I376" s="108"/>
      <c r="J376" s="100"/>
      <c r="K376" s="108">
        <f t="shared" si="47"/>
        <v>0</v>
      </c>
      <c r="L376" s="253">
        <f t="shared" si="48"/>
        <v>0</v>
      </c>
      <c r="M376" s="253">
        <f t="shared" si="49"/>
        <v>0</v>
      </c>
      <c r="N376" s="108">
        <f t="shared" si="50"/>
      </c>
      <c r="O376" s="98">
        <f t="shared" si="51"/>
      </c>
      <c r="P376" s="185">
        <f t="shared" si="52"/>
      </c>
      <c r="Q376" s="182">
        <f t="shared" si="46"/>
      </c>
      <c r="R376" s="179">
        <f t="shared" si="53"/>
        <v>0</v>
      </c>
    </row>
    <row r="377" spans="2:18" ht="15" customHeight="1">
      <c r="B377" s="30">
        <f t="shared" si="45"/>
      </c>
      <c r="C377" s="32">
        <f>IF(OR(Antragsteller!D360="",Antragsteller!D360=0),"",Antragsteller!D360)</f>
      </c>
      <c r="F377" s="101">
        <f>IF($Q$20="Nein",IF(OR(Antragsteller!J360="",Antragsteller!J360=0),"",Antragsteller!J360),$Q$21)</f>
      </c>
      <c r="G377"/>
      <c r="I377" s="108"/>
      <c r="J377" s="100"/>
      <c r="K377" s="108">
        <f t="shared" si="47"/>
        <v>0</v>
      </c>
      <c r="L377" s="253">
        <f t="shared" si="48"/>
        <v>0</v>
      </c>
      <c r="M377" s="253">
        <f t="shared" si="49"/>
        <v>0</v>
      </c>
      <c r="N377" s="108">
        <f t="shared" si="50"/>
      </c>
      <c r="O377" s="98">
        <f t="shared" si="51"/>
      </c>
      <c r="P377" s="185">
        <f t="shared" si="52"/>
      </c>
      <c r="Q377" s="182">
        <f t="shared" si="46"/>
      </c>
      <c r="R377" s="179">
        <f t="shared" si="53"/>
        <v>0</v>
      </c>
    </row>
    <row r="378" spans="2:18" ht="15" customHeight="1">
      <c r="B378" s="30">
        <f t="shared" si="45"/>
      </c>
      <c r="C378" s="32">
        <f>IF(OR(Antragsteller!D361="",Antragsteller!D361=0),"",Antragsteller!D361)</f>
      </c>
      <c r="F378" s="101">
        <f>IF($Q$20="Nein",IF(OR(Antragsteller!J361="",Antragsteller!J361=0),"",Antragsteller!J361),$Q$21)</f>
      </c>
      <c r="G378"/>
      <c r="I378" s="108"/>
      <c r="J378" s="100"/>
      <c r="K378" s="108">
        <f t="shared" si="47"/>
        <v>0</v>
      </c>
      <c r="L378" s="253">
        <f t="shared" si="48"/>
        <v>0</v>
      </c>
      <c r="M378" s="253">
        <f t="shared" si="49"/>
        <v>0</v>
      </c>
      <c r="N378" s="108">
        <f t="shared" si="50"/>
      </c>
      <c r="O378" s="98">
        <f t="shared" si="51"/>
      </c>
      <c r="P378" s="185">
        <f t="shared" si="52"/>
      </c>
      <c r="Q378" s="182">
        <f t="shared" si="46"/>
      </c>
      <c r="R378" s="179">
        <f t="shared" si="53"/>
        <v>0</v>
      </c>
    </row>
    <row r="379" spans="2:18" ht="15" customHeight="1">
      <c r="B379" s="30">
        <f t="shared" si="45"/>
      </c>
      <c r="C379" s="32">
        <f>IF(OR(Antragsteller!D362="",Antragsteller!D362=0),"",Antragsteller!D362)</f>
      </c>
      <c r="F379" s="101">
        <f>IF($Q$20="Nein",IF(OR(Antragsteller!J362="",Antragsteller!J362=0),"",Antragsteller!J362),$Q$21)</f>
      </c>
      <c r="G379"/>
      <c r="I379" s="108"/>
      <c r="J379" s="100"/>
      <c r="K379" s="108">
        <f t="shared" si="47"/>
        <v>0</v>
      </c>
      <c r="L379" s="253">
        <f t="shared" si="48"/>
        <v>0</v>
      </c>
      <c r="M379" s="253">
        <f t="shared" si="49"/>
        <v>0</v>
      </c>
      <c r="N379" s="108">
        <f t="shared" si="50"/>
      </c>
      <c r="O379" s="98">
        <f t="shared" si="51"/>
      </c>
      <c r="P379" s="185">
        <f t="shared" si="52"/>
      </c>
      <c r="Q379" s="182">
        <f t="shared" si="46"/>
      </c>
      <c r="R379" s="179">
        <f t="shared" si="53"/>
        <v>0</v>
      </c>
    </row>
    <row r="380" spans="2:18" ht="15" customHeight="1">
      <c r="B380" s="30">
        <f t="shared" si="45"/>
      </c>
      <c r="C380" s="32">
        <f>IF(OR(Antragsteller!D363="",Antragsteller!D363=0),"",Antragsteller!D363)</f>
      </c>
      <c r="F380" s="101">
        <f>IF($Q$20="Nein",IF(OR(Antragsteller!J363="",Antragsteller!J363=0),"",Antragsteller!J363),$Q$21)</f>
      </c>
      <c r="G380"/>
      <c r="I380" s="108"/>
      <c r="J380" s="100"/>
      <c r="K380" s="108">
        <f t="shared" si="47"/>
        <v>0</v>
      </c>
      <c r="L380" s="253">
        <f t="shared" si="48"/>
        <v>0</v>
      </c>
      <c r="M380" s="253">
        <f t="shared" si="49"/>
        <v>0</v>
      </c>
      <c r="N380" s="108">
        <f t="shared" si="50"/>
      </c>
      <c r="O380" s="98">
        <f t="shared" si="51"/>
      </c>
      <c r="P380" s="185">
        <f t="shared" si="52"/>
      </c>
      <c r="Q380" s="182">
        <f t="shared" si="46"/>
      </c>
      <c r="R380" s="179">
        <f t="shared" si="53"/>
        <v>0</v>
      </c>
    </row>
    <row r="381" spans="2:18" ht="15" customHeight="1">
      <c r="B381" s="30">
        <f t="shared" si="45"/>
      </c>
      <c r="C381" s="32">
        <f>IF(OR(Antragsteller!D364="",Antragsteller!D364=0),"",Antragsteller!D364)</f>
      </c>
      <c r="F381" s="101">
        <f>IF($Q$20="Nein",IF(OR(Antragsteller!J364="",Antragsteller!J364=0),"",Antragsteller!J364),$Q$21)</f>
      </c>
      <c r="G381"/>
      <c r="I381" s="108"/>
      <c r="J381" s="100"/>
      <c r="K381" s="108">
        <f t="shared" si="47"/>
        <v>0</v>
      </c>
      <c r="L381" s="253">
        <f t="shared" si="48"/>
        <v>0</v>
      </c>
      <c r="M381" s="253">
        <f t="shared" si="49"/>
        <v>0</v>
      </c>
      <c r="N381" s="108">
        <f t="shared" si="50"/>
      </c>
      <c r="O381" s="98">
        <f t="shared" si="51"/>
      </c>
      <c r="P381" s="185">
        <f t="shared" si="52"/>
      </c>
      <c r="Q381" s="182">
        <f t="shared" si="46"/>
      </c>
      <c r="R381" s="179">
        <f t="shared" si="53"/>
        <v>0</v>
      </c>
    </row>
    <row r="382" spans="2:18" ht="15" customHeight="1">
      <c r="B382" s="30">
        <f t="shared" si="45"/>
      </c>
      <c r="C382" s="32">
        <f>IF(OR(Antragsteller!D365="",Antragsteller!D365=0),"",Antragsteller!D365)</f>
      </c>
      <c r="F382" s="101">
        <f>IF($Q$20="Nein",IF(OR(Antragsteller!J365="",Antragsteller!J365=0),"",Antragsteller!J365),$Q$21)</f>
      </c>
      <c r="G382"/>
      <c r="I382" s="108"/>
      <c r="J382" s="100"/>
      <c r="K382" s="108">
        <f t="shared" si="47"/>
        <v>0</v>
      </c>
      <c r="L382" s="253">
        <f t="shared" si="48"/>
        <v>0</v>
      </c>
      <c r="M382" s="253">
        <f t="shared" si="49"/>
        <v>0</v>
      </c>
      <c r="N382" s="108">
        <f t="shared" si="50"/>
      </c>
      <c r="O382" s="98">
        <f t="shared" si="51"/>
      </c>
      <c r="P382" s="185">
        <f t="shared" si="52"/>
      </c>
      <c r="Q382" s="182">
        <f t="shared" si="46"/>
      </c>
      <c r="R382" s="179">
        <f t="shared" si="53"/>
        <v>0</v>
      </c>
    </row>
    <row r="383" spans="2:18" ht="15" customHeight="1">
      <c r="B383" s="30">
        <f t="shared" si="45"/>
      </c>
      <c r="C383" s="32">
        <f>IF(OR(Antragsteller!D366="",Antragsteller!D366=0),"",Antragsteller!D366)</f>
      </c>
      <c r="F383" s="101">
        <f>IF($Q$20="Nein",IF(OR(Antragsteller!J366="",Antragsteller!J366=0),"",Antragsteller!J366),$Q$21)</f>
      </c>
      <c r="G383"/>
      <c r="I383" s="108"/>
      <c r="J383" s="100"/>
      <c r="K383" s="108">
        <f t="shared" si="47"/>
        <v>0</v>
      </c>
      <c r="L383" s="253">
        <f t="shared" si="48"/>
        <v>0</v>
      </c>
      <c r="M383" s="253">
        <f t="shared" si="49"/>
        <v>0</v>
      </c>
      <c r="N383" s="108">
        <f t="shared" si="50"/>
      </c>
      <c r="O383" s="98">
        <f t="shared" si="51"/>
      </c>
      <c r="P383" s="185">
        <f t="shared" si="52"/>
      </c>
      <c r="Q383" s="182">
        <f t="shared" si="46"/>
      </c>
      <c r="R383" s="179">
        <f t="shared" si="53"/>
        <v>0</v>
      </c>
    </row>
    <row r="384" spans="2:18" ht="15" customHeight="1">
      <c r="B384" s="30">
        <f t="shared" si="45"/>
      </c>
      <c r="C384" s="32">
        <f>IF(OR(Antragsteller!D367="",Antragsteller!D367=0),"",Antragsteller!D367)</f>
      </c>
      <c r="F384" s="101">
        <f>IF($Q$20="Nein",IF(OR(Antragsteller!J367="",Antragsteller!J367=0),"",Antragsteller!J367),$Q$21)</f>
      </c>
      <c r="G384"/>
      <c r="I384" s="108"/>
      <c r="J384" s="100"/>
      <c r="K384" s="108">
        <f t="shared" si="47"/>
        <v>0</v>
      </c>
      <c r="L384" s="253">
        <f t="shared" si="48"/>
        <v>0</v>
      </c>
      <c r="M384" s="253">
        <f t="shared" si="49"/>
        <v>0</v>
      </c>
      <c r="N384" s="108">
        <f t="shared" si="50"/>
      </c>
      <c r="O384" s="98">
        <f t="shared" si="51"/>
      </c>
      <c r="P384" s="185">
        <f t="shared" si="52"/>
      </c>
      <c r="Q384" s="182">
        <f t="shared" si="46"/>
      </c>
      <c r="R384" s="179">
        <f t="shared" si="53"/>
        <v>0</v>
      </c>
    </row>
    <row r="385" spans="2:18" ht="15" customHeight="1">
      <c r="B385" s="30">
        <f t="shared" si="45"/>
      </c>
      <c r="C385" s="32">
        <f>IF(OR(Antragsteller!D368="",Antragsteller!D368=0),"",Antragsteller!D368)</f>
      </c>
      <c r="F385" s="101">
        <f>IF($Q$20="Nein",IF(OR(Antragsteller!J368="",Antragsteller!J368=0),"",Antragsteller!J368),$Q$21)</f>
      </c>
      <c r="G385"/>
      <c r="I385" s="108"/>
      <c r="J385" s="100"/>
      <c r="K385" s="108">
        <f t="shared" si="47"/>
        <v>0</v>
      </c>
      <c r="L385" s="253">
        <f t="shared" si="48"/>
        <v>0</v>
      </c>
      <c r="M385" s="253">
        <f t="shared" si="49"/>
        <v>0</v>
      </c>
      <c r="N385" s="108">
        <f t="shared" si="50"/>
      </c>
      <c r="O385" s="98">
        <f t="shared" si="51"/>
      </c>
      <c r="P385" s="185">
        <f t="shared" si="52"/>
      </c>
      <c r="Q385" s="182">
        <f t="shared" si="46"/>
      </c>
      <c r="R385" s="179">
        <f t="shared" si="53"/>
        <v>0</v>
      </c>
    </row>
    <row r="386" spans="2:18" ht="15" customHeight="1">
      <c r="B386" s="30">
        <f t="shared" si="45"/>
      </c>
      <c r="C386" s="32">
        <f>IF(OR(Antragsteller!D369="",Antragsteller!D369=0),"",Antragsteller!D369)</f>
      </c>
      <c r="F386" s="101">
        <f>IF($Q$20="Nein",IF(OR(Antragsteller!J369="",Antragsteller!J369=0),"",Antragsteller!J369),$Q$21)</f>
      </c>
      <c r="G386"/>
      <c r="I386" s="108"/>
      <c r="J386" s="100"/>
      <c r="K386" s="108">
        <f t="shared" si="47"/>
        <v>0</v>
      </c>
      <c r="L386" s="253">
        <f t="shared" si="48"/>
        <v>0</v>
      </c>
      <c r="M386" s="253">
        <f t="shared" si="49"/>
        <v>0</v>
      </c>
      <c r="N386" s="108">
        <f t="shared" si="50"/>
      </c>
      <c r="O386" s="98">
        <f t="shared" si="51"/>
      </c>
      <c r="P386" s="185">
        <f t="shared" si="52"/>
      </c>
      <c r="Q386" s="182">
        <f t="shared" si="46"/>
      </c>
      <c r="R386" s="179">
        <f t="shared" si="53"/>
        <v>0</v>
      </c>
    </row>
    <row r="387" spans="2:18" ht="15" customHeight="1">
      <c r="B387" s="30">
        <f t="shared" si="45"/>
      </c>
      <c r="C387" s="32">
        <f>IF(OR(Antragsteller!D370="",Antragsteller!D370=0),"",Antragsteller!D370)</f>
      </c>
      <c r="F387" s="101">
        <f>IF($Q$20="Nein",IF(OR(Antragsteller!J370="",Antragsteller!J370=0),"",Antragsteller!J370),$Q$21)</f>
      </c>
      <c r="G387"/>
      <c r="I387" s="108"/>
      <c r="J387" s="100"/>
      <c r="K387" s="108">
        <f t="shared" si="47"/>
        <v>0</v>
      </c>
      <c r="L387" s="253">
        <f t="shared" si="48"/>
        <v>0</v>
      </c>
      <c r="M387" s="253">
        <f t="shared" si="49"/>
        <v>0</v>
      </c>
      <c r="N387" s="108">
        <f t="shared" si="50"/>
      </c>
      <c r="O387" s="98">
        <f t="shared" si="51"/>
      </c>
      <c r="P387" s="185">
        <f t="shared" si="52"/>
      </c>
      <c r="Q387" s="182">
        <f t="shared" si="46"/>
      </c>
      <c r="R387" s="179">
        <f t="shared" si="53"/>
        <v>0</v>
      </c>
    </row>
    <row r="388" spans="2:18" ht="15" customHeight="1">
      <c r="B388" s="30">
        <f t="shared" si="45"/>
      </c>
      <c r="C388" s="32">
        <f>IF(OR(Antragsteller!D371="",Antragsteller!D371=0),"",Antragsteller!D371)</f>
      </c>
      <c r="F388" s="101">
        <f>IF($Q$20="Nein",IF(OR(Antragsteller!J371="",Antragsteller!J371=0),"",Antragsteller!J371),$Q$21)</f>
      </c>
      <c r="G388"/>
      <c r="I388" s="108"/>
      <c r="J388" s="100"/>
      <c r="K388" s="108">
        <f t="shared" si="47"/>
        <v>0</v>
      </c>
      <c r="L388" s="253">
        <f t="shared" si="48"/>
        <v>0</v>
      </c>
      <c r="M388" s="253">
        <f t="shared" si="49"/>
        <v>0</v>
      </c>
      <c r="N388" s="108">
        <f t="shared" si="50"/>
      </c>
      <c r="O388" s="98">
        <f t="shared" si="51"/>
      </c>
      <c r="P388" s="185">
        <f t="shared" si="52"/>
      </c>
      <c r="Q388" s="182">
        <f t="shared" si="46"/>
      </c>
      <c r="R388" s="179">
        <f t="shared" si="53"/>
        <v>0</v>
      </c>
    </row>
    <row r="389" spans="2:18" ht="15" customHeight="1">
      <c r="B389" s="30">
        <f aca="true" t="shared" si="54" ref="B389:B452">IF(OR(B388="",KorrekturTeilnehmerzahl=0,KorrekturTeilnehmerzahl=""),"",IF(B388="Nr.",1,IF(OR(B388=KorrekturTeilnehmerzahl,J366="Ja"),"",B388+"1")))</f>
      </c>
      <c r="C389" s="32">
        <f>IF(OR(Antragsteller!D372="",Antragsteller!D372=0),"",Antragsteller!D372)</f>
      </c>
      <c r="F389" s="101">
        <f>IF($Q$20="Nein",IF(OR(Antragsteller!J372="",Antragsteller!J372=0),"",Antragsteller!J372),$Q$21)</f>
      </c>
      <c r="G389"/>
      <c r="I389" s="108"/>
      <c r="J389" s="100"/>
      <c r="K389" s="108">
        <f t="shared" si="47"/>
        <v>0</v>
      </c>
      <c r="L389" s="253">
        <f t="shared" si="48"/>
        <v>0</v>
      </c>
      <c r="M389" s="253">
        <f t="shared" si="49"/>
        <v>0</v>
      </c>
      <c r="N389" s="108">
        <f t="shared" si="50"/>
      </c>
      <c r="O389" s="98">
        <f t="shared" si="51"/>
      </c>
      <c r="P389" s="185">
        <f t="shared" si="52"/>
      </c>
      <c r="Q389" s="182">
        <f t="shared" si="46"/>
      </c>
      <c r="R389" s="179">
        <f t="shared" si="53"/>
        <v>0</v>
      </c>
    </row>
    <row r="390" spans="2:18" ht="15" customHeight="1">
      <c r="B390" s="30">
        <f t="shared" si="54"/>
      </c>
      <c r="C390" s="32">
        <f>IF(OR(Antragsteller!D373="",Antragsteller!D373=0),"",Antragsteller!D373)</f>
      </c>
      <c r="F390" s="101">
        <f>IF($Q$20="Nein",IF(OR(Antragsteller!J373="",Antragsteller!J373=0),"",Antragsteller!J373),$Q$21)</f>
      </c>
      <c r="G390"/>
      <c r="I390" s="108"/>
      <c r="J390" s="100"/>
      <c r="K390" s="108">
        <f t="shared" si="47"/>
        <v>0</v>
      </c>
      <c r="L390" s="253">
        <f t="shared" si="48"/>
        <v>0</v>
      </c>
      <c r="M390" s="253">
        <f t="shared" si="49"/>
        <v>0</v>
      </c>
      <c r="N390" s="108">
        <f t="shared" si="50"/>
      </c>
      <c r="O390" s="98">
        <f t="shared" si="51"/>
      </c>
      <c r="P390" s="185">
        <f t="shared" si="52"/>
      </c>
      <c r="Q390" s="182">
        <f t="shared" si="46"/>
      </c>
      <c r="R390" s="179">
        <f t="shared" si="53"/>
        <v>0</v>
      </c>
    </row>
    <row r="391" spans="2:18" ht="15" customHeight="1">
      <c r="B391" s="30">
        <f t="shared" si="54"/>
      </c>
      <c r="C391" s="32">
        <f>IF(OR(Antragsteller!D374="",Antragsteller!D374=0),"",Antragsteller!D374)</f>
      </c>
      <c r="F391" s="101">
        <f>IF($Q$20="Nein",IF(OR(Antragsteller!J374="",Antragsteller!J374=0),"",Antragsteller!J374),$Q$21)</f>
      </c>
      <c r="G391"/>
      <c r="I391" s="108"/>
      <c r="J391" s="100"/>
      <c r="K391" s="108">
        <f t="shared" si="47"/>
        <v>0</v>
      </c>
      <c r="L391" s="253">
        <f t="shared" si="48"/>
        <v>0</v>
      </c>
      <c r="M391" s="253">
        <f t="shared" si="49"/>
        <v>0</v>
      </c>
      <c r="N391" s="108">
        <f t="shared" si="50"/>
      </c>
      <c r="O391" s="98">
        <f t="shared" si="51"/>
      </c>
      <c r="P391" s="185">
        <f t="shared" si="52"/>
      </c>
      <c r="Q391" s="182">
        <f t="shared" si="46"/>
      </c>
      <c r="R391" s="179">
        <f t="shared" si="53"/>
        <v>0</v>
      </c>
    </row>
    <row r="392" spans="2:18" ht="15" customHeight="1">
      <c r="B392" s="30">
        <f t="shared" si="54"/>
      </c>
      <c r="C392" s="32">
        <f>IF(OR(Antragsteller!D375="",Antragsteller!D375=0),"",Antragsteller!D375)</f>
      </c>
      <c r="F392" s="101">
        <f>IF($Q$20="Nein",IF(OR(Antragsteller!J375="",Antragsteller!J375=0),"",Antragsteller!J375),$Q$21)</f>
      </c>
      <c r="G392"/>
      <c r="I392" s="108"/>
      <c r="J392" s="100"/>
      <c r="K392" s="108">
        <f t="shared" si="47"/>
        <v>0</v>
      </c>
      <c r="L392" s="253">
        <f t="shared" si="48"/>
        <v>0</v>
      </c>
      <c r="M392" s="253">
        <f t="shared" si="49"/>
        <v>0</v>
      </c>
      <c r="N392" s="108">
        <f t="shared" si="50"/>
      </c>
      <c r="O392" s="98">
        <f t="shared" si="51"/>
      </c>
      <c r="P392" s="185">
        <f t="shared" si="52"/>
      </c>
      <c r="Q392" s="182">
        <f t="shared" si="46"/>
      </c>
      <c r="R392" s="179">
        <f t="shared" si="53"/>
        <v>0</v>
      </c>
    </row>
    <row r="393" spans="2:18" ht="15" customHeight="1">
      <c r="B393" s="30">
        <f t="shared" si="54"/>
      </c>
      <c r="C393" s="32">
        <f>IF(OR(Antragsteller!D376="",Antragsteller!D376=0),"",Antragsteller!D376)</f>
      </c>
      <c r="F393" s="101">
        <f>IF($Q$20="Nein",IF(OR(Antragsteller!J376="",Antragsteller!J376=0),"",Antragsteller!J376),$Q$21)</f>
      </c>
      <c r="G393"/>
      <c r="I393" s="108"/>
      <c r="J393" s="100"/>
      <c r="K393" s="108">
        <f t="shared" si="47"/>
        <v>0</v>
      </c>
      <c r="L393" s="253">
        <f t="shared" si="48"/>
        <v>0</v>
      </c>
      <c r="M393" s="253">
        <f t="shared" si="49"/>
        <v>0</v>
      </c>
      <c r="N393" s="108">
        <f t="shared" si="50"/>
      </c>
      <c r="O393" s="98">
        <f t="shared" si="51"/>
      </c>
      <c r="P393" s="185">
        <f t="shared" si="52"/>
      </c>
      <c r="Q393" s="182">
        <f t="shared" si="46"/>
      </c>
      <c r="R393" s="179">
        <f t="shared" si="53"/>
        <v>0</v>
      </c>
    </row>
    <row r="394" spans="2:18" ht="15" customHeight="1">
      <c r="B394" s="30">
        <f t="shared" si="54"/>
      </c>
      <c r="C394" s="32">
        <f>IF(OR(Antragsteller!D377="",Antragsteller!D377=0),"",Antragsteller!D377)</f>
      </c>
      <c r="F394" s="101">
        <f>IF($Q$20="Nein",IF(OR(Antragsteller!J377="",Antragsteller!J377=0),"",Antragsteller!J377),$Q$21)</f>
      </c>
      <c r="G394"/>
      <c r="I394" s="108"/>
      <c r="J394" s="100"/>
      <c r="K394" s="108">
        <f t="shared" si="47"/>
        <v>0</v>
      </c>
      <c r="L394" s="253">
        <f t="shared" si="48"/>
        <v>0</v>
      </c>
      <c r="M394" s="253">
        <f t="shared" si="49"/>
        <v>0</v>
      </c>
      <c r="N394" s="108">
        <f t="shared" si="50"/>
      </c>
      <c r="O394" s="98">
        <f t="shared" si="51"/>
      </c>
      <c r="P394" s="185">
        <f t="shared" si="52"/>
      </c>
      <c r="Q394" s="182">
        <f t="shared" si="46"/>
      </c>
      <c r="R394" s="179">
        <f t="shared" si="53"/>
        <v>0</v>
      </c>
    </row>
    <row r="395" spans="2:18" ht="15" customHeight="1">
      <c r="B395" s="30">
        <f t="shared" si="54"/>
      </c>
      <c r="C395" s="32">
        <f>IF(OR(Antragsteller!D378="",Antragsteller!D378=0),"",Antragsteller!D378)</f>
      </c>
      <c r="F395" s="101">
        <f>IF($Q$20="Nein",IF(OR(Antragsteller!J378="",Antragsteller!J378=0),"",Antragsteller!J378),$Q$21)</f>
      </c>
      <c r="G395"/>
      <c r="I395" s="108"/>
      <c r="J395" s="100"/>
      <c r="K395" s="108">
        <f t="shared" si="47"/>
        <v>0</v>
      </c>
      <c r="L395" s="253">
        <f t="shared" si="48"/>
        <v>0</v>
      </c>
      <c r="M395" s="253">
        <f t="shared" si="49"/>
        <v>0</v>
      </c>
      <c r="N395" s="108">
        <f t="shared" si="50"/>
      </c>
      <c r="O395" s="98">
        <f t="shared" si="51"/>
      </c>
      <c r="P395" s="185">
        <f t="shared" si="52"/>
      </c>
      <c r="Q395" s="182">
        <f t="shared" si="46"/>
      </c>
      <c r="R395" s="179">
        <f t="shared" si="53"/>
        <v>0</v>
      </c>
    </row>
    <row r="396" spans="2:18" ht="15" customHeight="1">
      <c r="B396" s="30">
        <f t="shared" si="54"/>
      </c>
      <c r="C396" s="32">
        <f>IF(OR(Antragsteller!D379="",Antragsteller!D379=0),"",Antragsteller!D379)</f>
      </c>
      <c r="F396" s="101">
        <f>IF($Q$20="Nein",IF(OR(Antragsteller!J379="",Antragsteller!J379=0),"",Antragsteller!J379),$Q$21)</f>
      </c>
      <c r="G396"/>
      <c r="I396" s="108"/>
      <c r="J396" s="100"/>
      <c r="K396" s="108">
        <f t="shared" si="47"/>
        <v>0</v>
      </c>
      <c r="L396" s="253">
        <f t="shared" si="48"/>
        <v>0</v>
      </c>
      <c r="M396" s="253">
        <f t="shared" si="49"/>
        <v>0</v>
      </c>
      <c r="N396" s="108">
        <f t="shared" si="50"/>
      </c>
      <c r="O396" s="98">
        <f t="shared" si="51"/>
      </c>
      <c r="P396" s="185">
        <f t="shared" si="52"/>
      </c>
      <c r="Q396" s="182">
        <f t="shared" si="46"/>
      </c>
      <c r="R396" s="179">
        <f t="shared" si="53"/>
        <v>0</v>
      </c>
    </row>
    <row r="397" spans="2:18" ht="15" customHeight="1">
      <c r="B397" s="30">
        <f t="shared" si="54"/>
      </c>
      <c r="C397" s="32">
        <f>IF(OR(Antragsteller!D380="",Antragsteller!D380=0),"",Antragsteller!D380)</f>
      </c>
      <c r="F397" s="101">
        <f>IF($Q$20="Nein",IF(OR(Antragsteller!J380="",Antragsteller!J380=0),"",Antragsteller!J380),$Q$21)</f>
      </c>
      <c r="G397"/>
      <c r="I397" s="108"/>
      <c r="J397" s="100"/>
      <c r="K397" s="108">
        <f t="shared" si="47"/>
        <v>0</v>
      </c>
      <c r="L397" s="253">
        <f t="shared" si="48"/>
        <v>0</v>
      </c>
      <c r="M397" s="253">
        <f t="shared" si="49"/>
        <v>0</v>
      </c>
      <c r="N397" s="108">
        <f t="shared" si="50"/>
      </c>
      <c r="O397" s="98">
        <f t="shared" si="51"/>
      </c>
      <c r="P397" s="185">
        <f t="shared" si="52"/>
      </c>
      <c r="Q397" s="182">
        <f t="shared" si="46"/>
      </c>
      <c r="R397" s="179">
        <f t="shared" si="53"/>
        <v>0</v>
      </c>
    </row>
    <row r="398" spans="2:18" ht="15" customHeight="1">
      <c r="B398" s="30">
        <f t="shared" si="54"/>
      </c>
      <c r="C398" s="32">
        <f>IF(OR(Antragsteller!D381="",Antragsteller!D381=0),"",Antragsteller!D381)</f>
      </c>
      <c r="F398" s="101">
        <f>IF($Q$20="Nein",IF(OR(Antragsteller!J381="",Antragsteller!J381=0),"",Antragsteller!J381),$Q$21)</f>
      </c>
      <c r="G398"/>
      <c r="I398" s="108"/>
      <c r="J398" s="100"/>
      <c r="K398" s="108">
        <f t="shared" si="47"/>
        <v>0</v>
      </c>
      <c r="L398" s="253">
        <f t="shared" si="48"/>
        <v>0</v>
      </c>
      <c r="M398" s="253">
        <f t="shared" si="49"/>
        <v>0</v>
      </c>
      <c r="N398" s="108">
        <f t="shared" si="50"/>
      </c>
      <c r="O398" s="98">
        <f t="shared" si="51"/>
      </c>
      <c r="P398" s="185">
        <f t="shared" si="52"/>
      </c>
      <c r="Q398" s="182">
        <f t="shared" si="46"/>
      </c>
      <c r="R398" s="179">
        <f t="shared" si="53"/>
        <v>0</v>
      </c>
    </row>
    <row r="399" spans="2:18" ht="15" customHeight="1">
      <c r="B399" s="30">
        <f t="shared" si="54"/>
      </c>
      <c r="C399" s="32">
        <f>IF(OR(Antragsteller!D382="",Antragsteller!D382=0),"",Antragsteller!D382)</f>
      </c>
      <c r="F399" s="101">
        <f>IF($Q$20="Nein",IF(OR(Antragsteller!J382="",Antragsteller!J382=0),"",Antragsteller!J382),$Q$21)</f>
      </c>
      <c r="G399"/>
      <c r="I399" s="108"/>
      <c r="J399" s="100"/>
      <c r="K399" s="108">
        <f t="shared" si="47"/>
        <v>0</v>
      </c>
      <c r="L399" s="253">
        <f t="shared" si="48"/>
        <v>0</v>
      </c>
      <c r="M399" s="253">
        <f t="shared" si="49"/>
        <v>0</v>
      </c>
      <c r="N399" s="108">
        <f t="shared" si="50"/>
      </c>
      <c r="O399" s="98">
        <f t="shared" si="51"/>
      </c>
      <c r="P399" s="185">
        <f t="shared" si="52"/>
      </c>
      <c r="Q399" s="182">
        <f t="shared" si="46"/>
      </c>
      <c r="R399" s="179">
        <f t="shared" si="53"/>
        <v>0</v>
      </c>
    </row>
    <row r="400" spans="2:18" ht="15" customHeight="1">
      <c r="B400" s="30">
        <f t="shared" si="54"/>
      </c>
      <c r="C400" s="32">
        <f>IF(OR(Antragsteller!D383="",Antragsteller!D383=0),"",Antragsteller!D383)</f>
      </c>
      <c r="F400" s="101">
        <f>IF($Q$20="Nein",IF(OR(Antragsteller!J383="",Antragsteller!J383=0),"",Antragsteller!J383),$Q$21)</f>
      </c>
      <c r="G400"/>
      <c r="I400" s="108"/>
      <c r="J400" s="100"/>
      <c r="K400" s="108">
        <f t="shared" si="47"/>
        <v>0</v>
      </c>
      <c r="L400" s="253">
        <f t="shared" si="48"/>
        <v>0</v>
      </c>
      <c r="M400" s="253">
        <f t="shared" si="49"/>
        <v>0</v>
      </c>
      <c r="N400" s="108">
        <f t="shared" si="50"/>
      </c>
      <c r="O400" s="98">
        <f t="shared" si="51"/>
      </c>
      <c r="P400" s="185">
        <f t="shared" si="52"/>
      </c>
      <c r="Q400" s="182">
        <f t="shared" si="46"/>
      </c>
      <c r="R400" s="179">
        <f t="shared" si="53"/>
        <v>0</v>
      </c>
    </row>
    <row r="401" spans="2:18" ht="15" customHeight="1">
      <c r="B401" s="30">
        <f t="shared" si="54"/>
      </c>
      <c r="C401" s="32">
        <f>IF(OR(Antragsteller!D384="",Antragsteller!D384=0),"",Antragsteller!D384)</f>
      </c>
      <c r="F401" s="101">
        <f>IF($Q$20="Nein",IF(OR(Antragsteller!J384="",Antragsteller!J384=0),"",Antragsteller!J384),$Q$21)</f>
      </c>
      <c r="G401"/>
      <c r="I401" s="108"/>
      <c r="J401" s="100"/>
      <c r="K401" s="108">
        <f t="shared" si="47"/>
        <v>0</v>
      </c>
      <c r="L401" s="253">
        <f t="shared" si="48"/>
        <v>0</v>
      </c>
      <c r="M401" s="253">
        <f t="shared" si="49"/>
        <v>0</v>
      </c>
      <c r="N401" s="108">
        <f t="shared" si="50"/>
      </c>
      <c r="O401" s="98">
        <f t="shared" si="51"/>
      </c>
      <c r="P401" s="185">
        <f t="shared" si="52"/>
      </c>
      <c r="Q401" s="182">
        <f t="shared" si="46"/>
      </c>
      <c r="R401" s="179">
        <f t="shared" si="53"/>
        <v>0</v>
      </c>
    </row>
    <row r="402" spans="2:18" ht="15" customHeight="1">
      <c r="B402" s="30">
        <f t="shared" si="54"/>
      </c>
      <c r="C402" s="32">
        <f>IF(OR(Antragsteller!D385="",Antragsteller!D385=0),"",Antragsteller!D385)</f>
      </c>
      <c r="F402" s="101">
        <f>IF($Q$20="Nein",IF(OR(Antragsteller!J385="",Antragsteller!J385=0),"",Antragsteller!J385),$Q$21)</f>
      </c>
      <c r="G402"/>
      <c r="I402" s="108"/>
      <c r="J402" s="100"/>
      <c r="K402" s="108">
        <f t="shared" si="47"/>
        <v>0</v>
      </c>
      <c r="L402" s="253">
        <f t="shared" si="48"/>
        <v>0</v>
      </c>
      <c r="M402" s="253">
        <f t="shared" si="49"/>
        <v>0</v>
      </c>
      <c r="N402" s="108">
        <f t="shared" si="50"/>
      </c>
      <c r="O402" s="98">
        <f t="shared" si="51"/>
      </c>
      <c r="P402" s="185">
        <f t="shared" si="52"/>
      </c>
      <c r="Q402" s="182">
        <f t="shared" si="46"/>
      </c>
      <c r="R402" s="179">
        <f t="shared" si="53"/>
        <v>0</v>
      </c>
    </row>
    <row r="403" spans="2:18" ht="15" customHeight="1">
      <c r="B403" s="30">
        <f t="shared" si="54"/>
      </c>
      <c r="C403" s="32">
        <f>IF(OR(Antragsteller!D386="",Antragsteller!D386=0),"",Antragsteller!D386)</f>
      </c>
      <c r="F403" s="101">
        <f>IF($Q$20="Nein",IF(OR(Antragsteller!J386="",Antragsteller!J386=0),"",Antragsteller!J386),$Q$21)</f>
      </c>
      <c r="G403"/>
      <c r="I403" s="108"/>
      <c r="J403" s="100"/>
      <c r="K403" s="108">
        <f t="shared" si="47"/>
        <v>0</v>
      </c>
      <c r="L403" s="253">
        <f t="shared" si="48"/>
        <v>0</v>
      </c>
      <c r="M403" s="253">
        <f t="shared" si="49"/>
        <v>0</v>
      </c>
      <c r="N403" s="108">
        <f t="shared" si="50"/>
      </c>
      <c r="O403" s="98">
        <f t="shared" si="51"/>
      </c>
      <c r="P403" s="185">
        <f t="shared" si="52"/>
      </c>
      <c r="Q403" s="182">
        <f t="shared" si="46"/>
      </c>
      <c r="R403" s="179">
        <f t="shared" si="53"/>
        <v>0</v>
      </c>
    </row>
    <row r="404" spans="2:18" ht="15" customHeight="1">
      <c r="B404" s="30">
        <f t="shared" si="54"/>
      </c>
      <c r="C404" s="32">
        <f>IF(OR(Antragsteller!D387="",Antragsteller!D387=0),"",Antragsteller!D387)</f>
      </c>
      <c r="F404" s="101">
        <f>IF($Q$20="Nein",IF(OR(Antragsteller!J387="",Antragsteller!J387=0),"",Antragsteller!J387),$Q$21)</f>
      </c>
      <c r="G404"/>
      <c r="I404" s="108"/>
      <c r="J404" s="100"/>
      <c r="K404" s="108">
        <f t="shared" si="47"/>
        <v>0</v>
      </c>
      <c r="L404" s="253">
        <f t="shared" si="48"/>
        <v>0</v>
      </c>
      <c r="M404" s="253">
        <f t="shared" si="49"/>
        <v>0</v>
      </c>
      <c r="N404" s="108">
        <f t="shared" si="50"/>
      </c>
      <c r="O404" s="98">
        <f t="shared" si="51"/>
      </c>
      <c r="P404" s="185">
        <f t="shared" si="52"/>
      </c>
      <c r="Q404" s="182">
        <f t="shared" si="46"/>
      </c>
      <c r="R404" s="179">
        <f t="shared" si="53"/>
        <v>0</v>
      </c>
    </row>
    <row r="405" spans="2:18" ht="15" customHeight="1">
      <c r="B405" s="30">
        <f t="shared" si="54"/>
      </c>
      <c r="C405" s="32">
        <f>IF(OR(Antragsteller!D388="",Antragsteller!D388=0),"",Antragsteller!D388)</f>
      </c>
      <c r="F405" s="101">
        <f>IF($Q$20="Nein",IF(OR(Antragsteller!J388="",Antragsteller!J388=0),"",Antragsteller!J388),$Q$21)</f>
      </c>
      <c r="G405"/>
      <c r="I405" s="108"/>
      <c r="J405" s="100"/>
      <c r="K405" s="108">
        <f t="shared" si="47"/>
        <v>0</v>
      </c>
      <c r="L405" s="253">
        <f t="shared" si="48"/>
        <v>0</v>
      </c>
      <c r="M405" s="253">
        <f t="shared" si="49"/>
        <v>0</v>
      </c>
      <c r="N405" s="108">
        <f t="shared" si="50"/>
      </c>
      <c r="O405" s="98">
        <f t="shared" si="51"/>
      </c>
      <c r="P405" s="185">
        <f t="shared" si="52"/>
      </c>
      <c r="Q405" s="182">
        <f t="shared" si="46"/>
      </c>
      <c r="R405" s="179">
        <f t="shared" si="53"/>
        <v>0</v>
      </c>
    </row>
    <row r="406" spans="2:18" ht="15" customHeight="1">
      <c r="B406" s="30">
        <f t="shared" si="54"/>
      </c>
      <c r="C406" s="32">
        <f>IF(OR(Antragsteller!D389="",Antragsteller!D389=0),"",Antragsteller!D389)</f>
      </c>
      <c r="F406" s="101">
        <f>IF($Q$20="Nein",IF(OR(Antragsteller!J389="",Antragsteller!J389=0),"",Antragsteller!J389),$Q$21)</f>
      </c>
      <c r="G406"/>
      <c r="I406" s="108"/>
      <c r="J406" s="100"/>
      <c r="K406" s="108">
        <f t="shared" si="47"/>
        <v>0</v>
      </c>
      <c r="L406" s="253">
        <f t="shared" si="48"/>
        <v>0</v>
      </c>
      <c r="M406" s="253">
        <f t="shared" si="49"/>
        <v>0</v>
      </c>
      <c r="N406" s="108">
        <f t="shared" si="50"/>
      </c>
      <c r="O406" s="98">
        <f t="shared" si="51"/>
      </c>
      <c r="P406" s="185">
        <f t="shared" si="52"/>
      </c>
      <c r="Q406" s="182">
        <f t="shared" si="46"/>
      </c>
      <c r="R406" s="179">
        <f t="shared" si="53"/>
        <v>0</v>
      </c>
    </row>
    <row r="407" spans="2:18" ht="15" customHeight="1">
      <c r="B407" s="30">
        <f t="shared" si="54"/>
      </c>
      <c r="C407" s="32">
        <f>IF(OR(Antragsteller!D390="",Antragsteller!D390=0),"",Antragsteller!D390)</f>
      </c>
      <c r="F407" s="101">
        <f>IF($Q$20="Nein",IF(OR(Antragsteller!J390="",Antragsteller!J390=0),"",Antragsteller!J390),$Q$21)</f>
      </c>
      <c r="G407"/>
      <c r="I407" s="108"/>
      <c r="J407" s="100"/>
      <c r="K407" s="108">
        <f t="shared" si="47"/>
        <v>0</v>
      </c>
      <c r="L407" s="253">
        <f t="shared" si="48"/>
        <v>0</v>
      </c>
      <c r="M407" s="253">
        <f t="shared" si="49"/>
        <v>0</v>
      </c>
      <c r="N407" s="108">
        <f t="shared" si="50"/>
      </c>
      <c r="O407" s="98">
        <f t="shared" si="51"/>
      </c>
      <c r="P407" s="185">
        <f t="shared" si="52"/>
      </c>
      <c r="Q407" s="182">
        <f t="shared" si="46"/>
      </c>
      <c r="R407" s="179">
        <f t="shared" si="53"/>
        <v>0</v>
      </c>
    </row>
    <row r="408" spans="2:18" ht="15" customHeight="1">
      <c r="B408" s="30">
        <f t="shared" si="54"/>
      </c>
      <c r="C408" s="32">
        <f>IF(OR(Antragsteller!D391="",Antragsteller!D391=0),"",Antragsteller!D391)</f>
      </c>
      <c r="F408" s="101">
        <f>IF($Q$20="Nein",IF(OR(Antragsteller!J391="",Antragsteller!J391=0),"",Antragsteller!J391),$Q$21)</f>
      </c>
      <c r="G408"/>
      <c r="I408" s="108"/>
      <c r="J408" s="100"/>
      <c r="K408" s="108">
        <f t="shared" si="47"/>
        <v>0</v>
      </c>
      <c r="L408" s="253">
        <f t="shared" si="48"/>
        <v>0</v>
      </c>
      <c r="M408" s="253">
        <f t="shared" si="49"/>
        <v>0</v>
      </c>
      <c r="N408" s="108">
        <f t="shared" si="50"/>
      </c>
      <c r="O408" s="98">
        <f t="shared" si="51"/>
      </c>
      <c r="P408" s="185">
        <f t="shared" si="52"/>
      </c>
      <c r="Q408" s="182">
        <f t="shared" si="46"/>
      </c>
      <c r="R408" s="179">
        <f t="shared" si="53"/>
        <v>0</v>
      </c>
    </row>
    <row r="409" spans="2:18" ht="15" customHeight="1">
      <c r="B409" s="30">
        <f t="shared" si="54"/>
      </c>
      <c r="C409" s="32">
        <f>IF(OR(Antragsteller!D392="",Antragsteller!D392=0),"",Antragsteller!D392)</f>
      </c>
      <c r="F409" s="101">
        <f>IF($Q$20="Nein",IF(OR(Antragsteller!J392="",Antragsteller!J392=0),"",Antragsteller!J392),$Q$21)</f>
      </c>
      <c r="G409"/>
      <c r="I409" s="108"/>
      <c r="J409" s="100"/>
      <c r="K409" s="108">
        <f t="shared" si="47"/>
        <v>0</v>
      </c>
      <c r="L409" s="253">
        <f t="shared" si="48"/>
        <v>0</v>
      </c>
      <c r="M409" s="253">
        <f t="shared" si="49"/>
        <v>0</v>
      </c>
      <c r="N409" s="108">
        <f t="shared" si="50"/>
      </c>
      <c r="O409" s="98">
        <f t="shared" si="51"/>
      </c>
      <c r="P409" s="185">
        <f t="shared" si="52"/>
      </c>
      <c r="Q409" s="182">
        <f t="shared" si="46"/>
      </c>
      <c r="R409" s="179">
        <f t="shared" si="53"/>
        <v>0</v>
      </c>
    </row>
    <row r="410" spans="2:18" ht="15" customHeight="1">
      <c r="B410" s="30">
        <f t="shared" si="54"/>
      </c>
      <c r="C410" s="32">
        <f>IF(OR(Antragsteller!D393="",Antragsteller!D393=0),"",Antragsteller!D393)</f>
      </c>
      <c r="F410" s="101">
        <f>IF($Q$20="Nein",IF(OR(Antragsteller!J393="",Antragsteller!J393=0),"",Antragsteller!J393),$Q$21)</f>
      </c>
      <c r="G410"/>
      <c r="I410" s="108"/>
      <c r="J410" s="100"/>
      <c r="K410" s="108">
        <f t="shared" si="47"/>
        <v>0</v>
      </c>
      <c r="L410" s="253">
        <f t="shared" si="48"/>
        <v>0</v>
      </c>
      <c r="M410" s="253">
        <f t="shared" si="49"/>
        <v>0</v>
      </c>
      <c r="N410" s="108">
        <f t="shared" si="50"/>
      </c>
      <c r="O410" s="98">
        <f t="shared" si="51"/>
      </c>
      <c r="P410" s="185">
        <f t="shared" si="52"/>
      </c>
      <c r="Q410" s="182">
        <f t="shared" si="46"/>
      </c>
      <c r="R410" s="179">
        <f t="shared" si="53"/>
        <v>0</v>
      </c>
    </row>
    <row r="411" spans="2:18" ht="15" customHeight="1">
      <c r="B411" s="30">
        <f t="shared" si="54"/>
      </c>
      <c r="C411" s="32">
        <f>IF(OR(Antragsteller!D394="",Antragsteller!D394=0),"",Antragsteller!D394)</f>
      </c>
      <c r="F411" s="101">
        <f>IF($Q$20="Nein",IF(OR(Antragsteller!J394="",Antragsteller!J394=0),"",Antragsteller!J394),$Q$21)</f>
      </c>
      <c r="G411"/>
      <c r="I411" s="108"/>
      <c r="J411" s="100"/>
      <c r="K411" s="108">
        <f t="shared" si="47"/>
        <v>0</v>
      </c>
      <c r="L411" s="253">
        <f t="shared" si="48"/>
        <v>0</v>
      </c>
      <c r="M411" s="253">
        <f t="shared" si="49"/>
        <v>0</v>
      </c>
      <c r="N411" s="108">
        <f t="shared" si="50"/>
      </c>
      <c r="O411" s="98">
        <f t="shared" si="51"/>
      </c>
      <c r="P411" s="185">
        <f t="shared" si="52"/>
      </c>
      <c r="Q411" s="182">
        <f t="shared" si="46"/>
      </c>
      <c r="R411" s="179">
        <f t="shared" si="53"/>
        <v>0</v>
      </c>
    </row>
    <row r="412" spans="2:18" ht="15" customHeight="1">
      <c r="B412" s="30">
        <f t="shared" si="54"/>
      </c>
      <c r="C412" s="32">
        <f>IF(OR(Antragsteller!D395="",Antragsteller!D395=0),"",Antragsteller!D395)</f>
      </c>
      <c r="F412" s="101">
        <f>IF($Q$20="Nein",IF(OR(Antragsteller!J395="",Antragsteller!J395=0),"",Antragsteller!J395),$Q$21)</f>
      </c>
      <c r="G412"/>
      <c r="I412" s="108"/>
      <c r="J412" s="100"/>
      <c r="K412" s="108">
        <f t="shared" si="47"/>
        <v>0</v>
      </c>
      <c r="L412" s="253">
        <f t="shared" si="48"/>
        <v>0</v>
      </c>
      <c r="M412" s="253">
        <f t="shared" si="49"/>
        <v>0</v>
      </c>
      <c r="N412" s="108">
        <f t="shared" si="50"/>
      </c>
      <c r="O412" s="98">
        <f t="shared" si="51"/>
      </c>
      <c r="P412" s="185">
        <f t="shared" si="52"/>
      </c>
      <c r="Q412" s="182">
        <f t="shared" si="46"/>
      </c>
      <c r="R412" s="179">
        <f t="shared" si="53"/>
        <v>0</v>
      </c>
    </row>
    <row r="413" spans="2:18" ht="15" customHeight="1">
      <c r="B413" s="30">
        <f t="shared" si="54"/>
      </c>
      <c r="C413" s="32">
        <f>IF(OR(Antragsteller!D396="",Antragsteller!D396=0),"",Antragsteller!D396)</f>
      </c>
      <c r="F413" s="101">
        <f>IF($Q$20="Nein",IF(OR(Antragsteller!J396="",Antragsteller!J396=0),"",Antragsteller!J396),$Q$21)</f>
      </c>
      <c r="G413"/>
      <c r="I413" s="108"/>
      <c r="J413" s="100"/>
      <c r="K413" s="108">
        <f t="shared" si="47"/>
        <v>0</v>
      </c>
      <c r="L413" s="253">
        <f t="shared" si="48"/>
        <v>0</v>
      </c>
      <c r="M413" s="253">
        <f t="shared" si="49"/>
        <v>0</v>
      </c>
      <c r="N413" s="108">
        <f t="shared" si="50"/>
      </c>
      <c r="O413" s="98">
        <f t="shared" si="51"/>
      </c>
      <c r="P413" s="185">
        <f t="shared" si="52"/>
      </c>
      <c r="Q413" s="182">
        <f t="shared" si="46"/>
      </c>
      <c r="R413" s="179">
        <f t="shared" si="53"/>
        <v>0</v>
      </c>
    </row>
    <row r="414" spans="2:18" ht="15" customHeight="1">
      <c r="B414" s="30">
        <f t="shared" si="54"/>
      </c>
      <c r="C414" s="32">
        <f>IF(OR(Antragsteller!D397="",Antragsteller!D397=0),"",Antragsteller!D397)</f>
      </c>
      <c r="F414" s="101">
        <f>IF($Q$20="Nein",IF(OR(Antragsteller!J397="",Antragsteller!J397=0),"",Antragsteller!J397),$Q$21)</f>
      </c>
      <c r="G414"/>
      <c r="I414" s="108"/>
      <c r="J414" s="100"/>
      <c r="K414" s="108">
        <f t="shared" si="47"/>
        <v>0</v>
      </c>
      <c r="L414" s="253">
        <f t="shared" si="48"/>
        <v>0</v>
      </c>
      <c r="M414" s="253">
        <f t="shared" si="49"/>
        <v>0</v>
      </c>
      <c r="N414" s="108">
        <f t="shared" si="50"/>
      </c>
      <c r="O414" s="98">
        <f t="shared" si="51"/>
      </c>
      <c r="P414" s="185">
        <f t="shared" si="52"/>
      </c>
      <c r="Q414" s="182">
        <f t="shared" si="46"/>
      </c>
      <c r="R414" s="179">
        <f t="shared" si="53"/>
        <v>0</v>
      </c>
    </row>
    <row r="415" spans="2:18" ht="15" customHeight="1">
      <c r="B415" s="30">
        <f t="shared" si="54"/>
      </c>
      <c r="C415" s="32">
        <f>IF(OR(Antragsteller!D398="",Antragsteller!D398=0),"",Antragsteller!D398)</f>
      </c>
      <c r="F415" s="101">
        <f>IF($Q$20="Nein",IF(OR(Antragsteller!J398="",Antragsteller!J398=0),"",Antragsteller!J398),$Q$21)</f>
      </c>
      <c r="G415"/>
      <c r="I415" s="108"/>
      <c r="J415" s="100"/>
      <c r="K415" s="108">
        <f t="shared" si="47"/>
        <v>0</v>
      </c>
      <c r="L415" s="253">
        <f t="shared" si="48"/>
        <v>0</v>
      </c>
      <c r="M415" s="253">
        <f t="shared" si="49"/>
        <v>0</v>
      </c>
      <c r="N415" s="108">
        <f t="shared" si="50"/>
      </c>
      <c r="O415" s="98">
        <f t="shared" si="51"/>
      </c>
      <c r="P415" s="185">
        <f t="shared" si="52"/>
      </c>
      <c r="Q415" s="182">
        <f t="shared" si="46"/>
      </c>
      <c r="R415" s="179">
        <f t="shared" si="53"/>
        <v>0</v>
      </c>
    </row>
    <row r="416" spans="2:18" ht="15" customHeight="1">
      <c r="B416" s="30">
        <f t="shared" si="54"/>
      </c>
      <c r="C416" s="32">
        <f>IF(OR(Antragsteller!D399="",Antragsteller!D399=0),"",Antragsteller!D399)</f>
      </c>
      <c r="F416" s="101">
        <f>IF($Q$20="Nein",IF(OR(Antragsteller!J399="",Antragsteller!J399=0),"",Antragsteller!J399),$Q$21)</f>
      </c>
      <c r="G416"/>
      <c r="I416" s="108"/>
      <c r="J416" s="100"/>
      <c r="K416" s="108">
        <f t="shared" si="47"/>
        <v>0</v>
      </c>
      <c r="L416" s="253">
        <f t="shared" si="48"/>
        <v>0</v>
      </c>
      <c r="M416" s="253">
        <f t="shared" si="49"/>
        <v>0</v>
      </c>
      <c r="N416" s="108">
        <f t="shared" si="50"/>
      </c>
      <c r="O416" s="98">
        <f t="shared" si="51"/>
      </c>
      <c r="P416" s="185">
        <f t="shared" si="52"/>
      </c>
      <c r="Q416" s="182">
        <f t="shared" si="46"/>
      </c>
      <c r="R416" s="179">
        <f t="shared" si="53"/>
        <v>0</v>
      </c>
    </row>
    <row r="417" spans="2:18" ht="15" customHeight="1">
      <c r="B417" s="30">
        <f t="shared" si="54"/>
      </c>
      <c r="C417" s="32">
        <f>IF(OR(Antragsteller!D400="",Antragsteller!D400=0),"",Antragsteller!D400)</f>
      </c>
      <c r="F417" s="101">
        <f>IF($Q$20="Nein",IF(OR(Antragsteller!J400="",Antragsteller!J400=0),"",Antragsteller!J400),$Q$21)</f>
      </c>
      <c r="G417"/>
      <c r="I417" s="108"/>
      <c r="J417" s="100"/>
      <c r="K417" s="108">
        <f t="shared" si="47"/>
        <v>0</v>
      </c>
      <c r="L417" s="253">
        <f t="shared" si="48"/>
        <v>0</v>
      </c>
      <c r="M417" s="253">
        <f t="shared" si="49"/>
        <v>0</v>
      </c>
      <c r="N417" s="108">
        <f t="shared" si="50"/>
      </c>
      <c r="O417" s="98">
        <f t="shared" si="51"/>
      </c>
      <c r="P417" s="185">
        <f t="shared" si="52"/>
      </c>
      <c r="Q417" s="182">
        <f t="shared" si="46"/>
      </c>
      <c r="R417" s="179">
        <f t="shared" si="53"/>
        <v>0</v>
      </c>
    </row>
    <row r="418" spans="2:18" ht="15" customHeight="1">
      <c r="B418" s="30">
        <f t="shared" si="54"/>
      </c>
      <c r="C418" s="32">
        <f>IF(OR(Antragsteller!D401="",Antragsteller!D401=0),"",Antragsteller!D401)</f>
      </c>
      <c r="F418" s="101">
        <f>IF($Q$20="Nein",IF(OR(Antragsteller!J401="",Antragsteller!J401=0),"",Antragsteller!J401),$Q$21)</f>
      </c>
      <c r="G418"/>
      <c r="I418" s="108"/>
      <c r="J418" s="100"/>
      <c r="K418" s="108">
        <f t="shared" si="47"/>
        <v>0</v>
      </c>
      <c r="L418" s="253">
        <f t="shared" si="48"/>
        <v>0</v>
      </c>
      <c r="M418" s="253">
        <f t="shared" si="49"/>
        <v>0</v>
      </c>
      <c r="N418" s="108">
        <f t="shared" si="50"/>
      </c>
      <c r="O418" s="98">
        <f t="shared" si="51"/>
      </c>
      <c r="P418" s="185">
        <f t="shared" si="52"/>
      </c>
      <c r="Q418" s="182">
        <f t="shared" si="46"/>
      </c>
      <c r="R418" s="179">
        <f t="shared" si="53"/>
        <v>0</v>
      </c>
    </row>
    <row r="419" spans="2:18" ht="15" customHeight="1">
      <c r="B419" s="30">
        <f t="shared" si="54"/>
      </c>
      <c r="C419" s="32">
        <f>IF(OR(Antragsteller!D402="",Antragsteller!D402=0),"",Antragsteller!D402)</f>
      </c>
      <c r="F419" s="101">
        <f>IF($Q$20="Nein",IF(OR(Antragsteller!J402="",Antragsteller!J402=0),"",Antragsteller!J402),$Q$21)</f>
      </c>
      <c r="G419"/>
      <c r="I419" s="108"/>
      <c r="J419" s="100"/>
      <c r="K419" s="108">
        <f t="shared" si="47"/>
        <v>0</v>
      </c>
      <c r="L419" s="253">
        <f t="shared" si="48"/>
        <v>0</v>
      </c>
      <c r="M419" s="253">
        <f t="shared" si="49"/>
        <v>0</v>
      </c>
      <c r="N419" s="108">
        <f t="shared" si="50"/>
      </c>
      <c r="O419" s="98">
        <f t="shared" si="51"/>
      </c>
      <c r="P419" s="185">
        <f t="shared" si="52"/>
      </c>
      <c r="Q419" s="182">
        <f t="shared" si="46"/>
      </c>
      <c r="R419" s="179">
        <f t="shared" si="53"/>
        <v>0</v>
      </c>
    </row>
    <row r="420" spans="2:18" ht="15" customHeight="1">
      <c r="B420" s="30">
        <f t="shared" si="54"/>
      </c>
      <c r="C420" s="32">
        <f>IF(OR(Antragsteller!D403="",Antragsteller!D403=0),"",Antragsteller!D403)</f>
      </c>
      <c r="F420" s="101">
        <f>IF($Q$20="Nein",IF(OR(Antragsteller!J403="",Antragsteller!J403=0),"",Antragsteller!J403),$Q$21)</f>
      </c>
      <c r="G420"/>
      <c r="I420" s="108"/>
      <c r="J420" s="100"/>
      <c r="K420" s="108">
        <f t="shared" si="47"/>
        <v>0</v>
      </c>
      <c r="L420" s="253">
        <f t="shared" si="48"/>
        <v>0</v>
      </c>
      <c r="M420" s="253">
        <f t="shared" si="49"/>
        <v>0</v>
      </c>
      <c r="N420" s="108">
        <f t="shared" si="50"/>
      </c>
      <c r="O420" s="98">
        <f t="shared" si="51"/>
      </c>
      <c r="P420" s="185">
        <f t="shared" si="52"/>
      </c>
      <c r="Q420" s="182">
        <f t="shared" si="46"/>
      </c>
      <c r="R420" s="179">
        <f t="shared" si="53"/>
        <v>0</v>
      </c>
    </row>
    <row r="421" spans="2:18" ht="15" customHeight="1">
      <c r="B421" s="30">
        <f t="shared" si="54"/>
      </c>
      <c r="C421" s="32">
        <f>IF(OR(Antragsteller!D404="",Antragsteller!D404=0),"",Antragsteller!D404)</f>
      </c>
      <c r="F421" s="101">
        <f>IF($Q$20="Nein",IF(OR(Antragsteller!J404="",Antragsteller!J404=0),"",Antragsteller!J404),$Q$21)</f>
      </c>
      <c r="G421"/>
      <c r="I421" s="108"/>
      <c r="J421" s="100"/>
      <c r="K421" s="108">
        <f t="shared" si="47"/>
        <v>0</v>
      </c>
      <c r="L421" s="253">
        <f t="shared" si="48"/>
        <v>0</v>
      </c>
      <c r="M421" s="253">
        <f t="shared" si="49"/>
        <v>0</v>
      </c>
      <c r="N421" s="108">
        <f t="shared" si="50"/>
      </c>
      <c r="O421" s="98">
        <f t="shared" si="51"/>
      </c>
      <c r="P421" s="185">
        <f t="shared" si="52"/>
      </c>
      <c r="Q421" s="182">
        <f t="shared" si="46"/>
      </c>
      <c r="R421" s="179">
        <f t="shared" si="53"/>
        <v>0</v>
      </c>
    </row>
    <row r="422" spans="2:18" ht="15" customHeight="1">
      <c r="B422" s="30">
        <f t="shared" si="54"/>
      </c>
      <c r="C422" s="32">
        <f>IF(OR(Antragsteller!D405="",Antragsteller!D405=0),"",Antragsteller!D405)</f>
      </c>
      <c r="F422" s="101">
        <f>IF($Q$20="Nein",IF(OR(Antragsteller!J405="",Antragsteller!J405=0),"",Antragsteller!J405),$Q$21)</f>
      </c>
      <c r="G422"/>
      <c r="I422" s="108"/>
      <c r="J422" s="100"/>
      <c r="K422" s="108">
        <f t="shared" si="47"/>
        <v>0</v>
      </c>
      <c r="L422" s="253">
        <f t="shared" si="48"/>
        <v>0</v>
      </c>
      <c r="M422" s="253">
        <f t="shared" si="49"/>
        <v>0</v>
      </c>
      <c r="N422" s="108">
        <f t="shared" si="50"/>
      </c>
      <c r="O422" s="98">
        <f t="shared" si="51"/>
      </c>
      <c r="P422" s="185">
        <f t="shared" si="52"/>
      </c>
      <c r="Q422" s="182">
        <f t="shared" si="46"/>
      </c>
      <c r="R422" s="179">
        <f t="shared" si="53"/>
        <v>0</v>
      </c>
    </row>
    <row r="423" spans="2:18" ht="15" customHeight="1">
      <c r="B423" s="30">
        <f t="shared" si="54"/>
      </c>
      <c r="C423" s="32">
        <f>IF(OR(Antragsteller!D406="",Antragsteller!D406=0),"",Antragsteller!D406)</f>
      </c>
      <c r="F423" s="101">
        <f>IF($Q$20="Nein",IF(OR(Antragsteller!J406="",Antragsteller!J406=0),"",Antragsteller!J406),$Q$21)</f>
      </c>
      <c r="G423"/>
      <c r="I423" s="108"/>
      <c r="J423" s="100"/>
      <c r="K423" s="108">
        <f t="shared" si="47"/>
        <v>0</v>
      </c>
      <c r="L423" s="253">
        <f t="shared" si="48"/>
        <v>0</v>
      </c>
      <c r="M423" s="253">
        <f t="shared" si="49"/>
        <v>0</v>
      </c>
      <c r="N423" s="108">
        <f t="shared" si="50"/>
      </c>
      <c r="O423" s="98">
        <f t="shared" si="51"/>
      </c>
      <c r="P423" s="185">
        <f t="shared" si="52"/>
      </c>
      <c r="Q423" s="182">
        <f t="shared" si="46"/>
      </c>
      <c r="R423" s="179">
        <f t="shared" si="53"/>
        <v>0</v>
      </c>
    </row>
    <row r="424" spans="2:18" ht="15" customHeight="1">
      <c r="B424" s="30">
        <f t="shared" si="54"/>
      </c>
      <c r="C424" s="32">
        <f>IF(OR(Antragsteller!D407="",Antragsteller!D407=0),"",Antragsteller!D407)</f>
      </c>
      <c r="F424" s="101">
        <f>IF($Q$20="Nein",IF(OR(Antragsteller!J407="",Antragsteller!J407=0),"",Antragsteller!J407),$Q$21)</f>
      </c>
      <c r="G424"/>
      <c r="I424" s="108"/>
      <c r="J424" s="100"/>
      <c r="K424" s="108">
        <f t="shared" si="47"/>
        <v>0</v>
      </c>
      <c r="L424" s="253">
        <f t="shared" si="48"/>
        <v>0</v>
      </c>
      <c r="M424" s="253">
        <f t="shared" si="49"/>
        <v>0</v>
      </c>
      <c r="N424" s="108">
        <f t="shared" si="50"/>
      </c>
      <c r="O424" s="98">
        <f t="shared" si="51"/>
      </c>
      <c r="P424" s="185">
        <f t="shared" si="52"/>
      </c>
      <c r="Q424" s="182">
        <f t="shared" si="46"/>
      </c>
      <c r="R424" s="179">
        <f t="shared" si="53"/>
        <v>0</v>
      </c>
    </row>
    <row r="425" spans="2:18" ht="15" customHeight="1">
      <c r="B425" s="30">
        <f t="shared" si="54"/>
      </c>
      <c r="C425" s="32">
        <f>IF(OR(Antragsteller!D408="",Antragsteller!D408=0),"",Antragsteller!D408)</f>
      </c>
      <c r="F425" s="101">
        <f>IF($Q$20="Nein",IF(OR(Antragsteller!J408="",Antragsteller!J408=0),"",Antragsteller!J408),$Q$21)</f>
      </c>
      <c r="G425"/>
      <c r="I425" s="108"/>
      <c r="J425" s="100"/>
      <c r="K425" s="108">
        <f t="shared" si="47"/>
        <v>0</v>
      </c>
      <c r="L425" s="253">
        <f t="shared" si="48"/>
        <v>0</v>
      </c>
      <c r="M425" s="253">
        <f t="shared" si="49"/>
        <v>0</v>
      </c>
      <c r="N425" s="108">
        <f t="shared" si="50"/>
      </c>
      <c r="O425" s="98">
        <f t="shared" si="51"/>
      </c>
      <c r="P425" s="185">
        <f t="shared" si="52"/>
      </c>
      <c r="Q425" s="182">
        <f t="shared" si="46"/>
      </c>
      <c r="R425" s="179">
        <f t="shared" si="53"/>
        <v>0</v>
      </c>
    </row>
    <row r="426" spans="2:18" ht="15" customHeight="1">
      <c r="B426" s="30">
        <f t="shared" si="54"/>
      </c>
      <c r="C426" s="32">
        <f>IF(OR(Antragsteller!D409="",Antragsteller!D409=0),"",Antragsteller!D409)</f>
      </c>
      <c r="F426" s="101">
        <f>IF($Q$20="Nein",IF(OR(Antragsteller!J409="",Antragsteller!J409=0),"",Antragsteller!J409),$Q$21)</f>
      </c>
      <c r="G426"/>
      <c r="I426" s="108"/>
      <c r="J426" s="100"/>
      <c r="K426" s="108">
        <f t="shared" si="47"/>
        <v>0</v>
      </c>
      <c r="L426" s="253">
        <f t="shared" si="48"/>
        <v>0</v>
      </c>
      <c r="M426" s="253">
        <f t="shared" si="49"/>
        <v>0</v>
      </c>
      <c r="N426" s="108">
        <f t="shared" si="50"/>
      </c>
      <c r="O426" s="98">
        <f t="shared" si="51"/>
      </c>
      <c r="P426" s="185">
        <f t="shared" si="52"/>
      </c>
      <c r="Q426" s="182">
        <f t="shared" si="46"/>
      </c>
      <c r="R426" s="179">
        <f t="shared" si="53"/>
        <v>0</v>
      </c>
    </row>
    <row r="427" spans="2:18" ht="15" customHeight="1">
      <c r="B427" s="30">
        <f t="shared" si="54"/>
      </c>
      <c r="C427" s="32">
        <f>IF(OR(Antragsteller!D410="",Antragsteller!D410=0),"",Antragsteller!D410)</f>
      </c>
      <c r="F427" s="101">
        <f>IF($Q$20="Nein",IF(OR(Antragsteller!J410="",Antragsteller!J410=0),"",Antragsteller!J410),$Q$21)</f>
      </c>
      <c r="G427"/>
      <c r="I427" s="108"/>
      <c r="J427" s="100"/>
      <c r="K427" s="108">
        <f t="shared" si="47"/>
        <v>0</v>
      </c>
      <c r="L427" s="253">
        <f t="shared" si="48"/>
        <v>0</v>
      </c>
      <c r="M427" s="253">
        <f t="shared" si="49"/>
        <v>0</v>
      </c>
      <c r="N427" s="108">
        <f t="shared" si="50"/>
      </c>
      <c r="O427" s="98">
        <f t="shared" si="51"/>
      </c>
      <c r="P427" s="185">
        <f t="shared" si="52"/>
      </c>
      <c r="Q427" s="182">
        <f t="shared" si="46"/>
      </c>
      <c r="R427" s="179">
        <f t="shared" si="53"/>
        <v>0</v>
      </c>
    </row>
    <row r="428" spans="2:18" ht="15" customHeight="1">
      <c r="B428" s="30">
        <f t="shared" si="54"/>
      </c>
      <c r="C428" s="32">
        <f>IF(OR(Antragsteller!D411="",Antragsteller!D411=0),"",Antragsteller!D411)</f>
      </c>
      <c r="F428" s="101">
        <f>IF($Q$20="Nein",IF(OR(Antragsteller!J411="",Antragsteller!J411=0),"",Antragsteller!J411),$Q$21)</f>
      </c>
      <c r="G428"/>
      <c r="I428" s="108"/>
      <c r="J428" s="100"/>
      <c r="K428" s="108">
        <f t="shared" si="47"/>
        <v>0</v>
      </c>
      <c r="L428" s="253">
        <f t="shared" si="48"/>
        <v>0</v>
      </c>
      <c r="M428" s="253">
        <f t="shared" si="49"/>
        <v>0</v>
      </c>
      <c r="N428" s="108">
        <f t="shared" si="50"/>
      </c>
      <c r="O428" s="98">
        <f t="shared" si="51"/>
      </c>
      <c r="P428" s="185">
        <f t="shared" si="52"/>
      </c>
      <c r="Q428" s="182">
        <f t="shared" si="46"/>
      </c>
      <c r="R428" s="179">
        <f t="shared" si="53"/>
        <v>0</v>
      </c>
    </row>
    <row r="429" spans="2:18" ht="15" customHeight="1">
      <c r="B429" s="30">
        <f t="shared" si="54"/>
      </c>
      <c r="C429" s="32">
        <f>IF(OR(Antragsteller!D412="",Antragsteller!D412=0),"",Antragsteller!D412)</f>
      </c>
      <c r="F429" s="101">
        <f>IF($Q$20="Nein",IF(OR(Antragsteller!J412="",Antragsteller!J412=0),"",Antragsteller!J412),$Q$21)</f>
      </c>
      <c r="G429"/>
      <c r="I429" s="108"/>
      <c r="J429" s="100"/>
      <c r="K429" s="108">
        <f t="shared" si="47"/>
        <v>0</v>
      </c>
      <c r="L429" s="253">
        <f t="shared" si="48"/>
        <v>0</v>
      </c>
      <c r="M429" s="253">
        <f t="shared" si="49"/>
        <v>0</v>
      </c>
      <c r="N429" s="108">
        <f t="shared" si="50"/>
      </c>
      <c r="O429" s="98">
        <f t="shared" si="51"/>
      </c>
      <c r="P429" s="185">
        <f t="shared" si="52"/>
      </c>
      <c r="Q429" s="182">
        <f t="shared" si="46"/>
      </c>
      <c r="R429" s="179">
        <f t="shared" si="53"/>
        <v>0</v>
      </c>
    </row>
    <row r="430" spans="2:18" ht="15" customHeight="1">
      <c r="B430" s="30">
        <f t="shared" si="54"/>
      </c>
      <c r="C430" s="32">
        <f>IF(OR(Antragsteller!D413="",Antragsteller!D413=0),"",Antragsteller!D413)</f>
      </c>
      <c r="F430" s="101">
        <f>IF($Q$20="Nein",IF(OR(Antragsteller!J413="",Antragsteller!J413=0),"",Antragsteller!J413),$Q$21)</f>
      </c>
      <c r="G430"/>
      <c r="I430" s="108"/>
      <c r="J430" s="100"/>
      <c r="K430" s="108">
        <f t="shared" si="47"/>
        <v>0</v>
      </c>
      <c r="L430" s="253">
        <f t="shared" si="48"/>
        <v>0</v>
      </c>
      <c r="M430" s="253">
        <f t="shared" si="49"/>
        <v>0</v>
      </c>
      <c r="N430" s="108">
        <f t="shared" si="50"/>
      </c>
      <c r="O430" s="98">
        <f t="shared" si="51"/>
      </c>
      <c r="P430" s="185">
        <f t="shared" si="52"/>
      </c>
      <c r="Q430" s="182">
        <f t="shared" si="46"/>
      </c>
      <c r="R430" s="179">
        <f t="shared" si="53"/>
        <v>0</v>
      </c>
    </row>
    <row r="431" spans="2:18" ht="15" customHeight="1">
      <c r="B431" s="30">
        <f t="shared" si="54"/>
      </c>
      <c r="C431" s="32">
        <f>IF(OR(Antragsteller!D414="",Antragsteller!D414=0),"",Antragsteller!D414)</f>
      </c>
      <c r="F431" s="101">
        <f>IF($Q$20="Nein",IF(OR(Antragsteller!J414="",Antragsteller!J414=0),"",Antragsteller!J414),$Q$21)</f>
      </c>
      <c r="G431"/>
      <c r="I431" s="108"/>
      <c r="J431" s="100"/>
      <c r="K431" s="108">
        <f t="shared" si="47"/>
        <v>0</v>
      </c>
      <c r="L431" s="253">
        <f t="shared" si="48"/>
        <v>0</v>
      </c>
      <c r="M431" s="253">
        <f t="shared" si="49"/>
        <v>0</v>
      </c>
      <c r="N431" s="108">
        <f t="shared" si="50"/>
      </c>
      <c r="O431" s="98">
        <f t="shared" si="51"/>
      </c>
      <c r="P431" s="185">
        <f t="shared" si="52"/>
      </c>
      <c r="Q431" s="182">
        <f aca="true" t="shared" si="55" ref="Q431:Q494">IF(AND(B431&lt;&gt;"",$F$21&lt;&gt;""),MIN(K431*$F$22,$Q$28/KorrekturTeilnehmerzahl),"")</f>
      </c>
      <c r="R431" s="179">
        <f t="shared" si="53"/>
        <v>0</v>
      </c>
    </row>
    <row r="432" spans="2:18" ht="15" customHeight="1">
      <c r="B432" s="30">
        <f t="shared" si="54"/>
      </c>
      <c r="C432" s="32">
        <f>IF(OR(Antragsteller!D415="",Antragsteller!D415=0),"",Antragsteller!D415)</f>
      </c>
      <c r="F432" s="101">
        <f>IF($Q$20="Nein",IF(OR(Antragsteller!J415="",Antragsteller!J415=0),"",Antragsteller!J415),$Q$21)</f>
      </c>
      <c r="G432"/>
      <c r="I432" s="108"/>
      <c r="J432" s="100"/>
      <c r="K432" s="108">
        <f aca="true" t="shared" si="56" ref="K432:K495">IF(B432&lt;&gt;"",IF(AND($Q$20="Nein",I432&lt;&gt;""),I432,IF(F432&lt;&gt;"",F432,0)),0)</f>
        <v>0</v>
      </c>
      <c r="L432" s="253">
        <f aca="true" t="shared" si="57" ref="L432:L495">IF(ISERROR(IF(($Q432/($Q$28/$Q$19))&gt;=0.8,($Q$16*0.9),(($Q$16+$Q432)*0.5))),0,IF(($Q432/($Q$28/$Q$19))&gt;=0.8,(($Q$28/$Q$19)*0.9),((($Q$28/$Q$19)+$Q432)*0.5)))</f>
        <v>0</v>
      </c>
      <c r="M432" s="253">
        <f aca="true" t="shared" si="58" ref="M432:M495">$Q$16-L432</f>
        <v>0</v>
      </c>
      <c r="N432" s="108">
        <f aca="true" t="shared" si="59" ref="N432:N495">IF(AND(B432&lt;&gt;"",C432&lt;&gt;""),ROUND(Q432/($Q$16+Q432)*100,2),"")</f>
      </c>
      <c r="O432" s="98">
        <f aca="true" t="shared" si="60" ref="O432:O495">IF(AND(B432&lt;&gt;"",C432&lt;&gt;""),TEXT(M432/$Q$16*100,"0,00")&amp;" / "&amp;ROUND(M432/($Q$16+Q432)*100,2),"")</f>
      </c>
      <c r="P432" s="185">
        <f aca="true" t="shared" si="61" ref="P432:P495">IF(AND(B432&lt;&gt;"",C432&lt;&gt;""),ROUND(IF((Q432/$Q$16)&gt;=0.8,($Q$16*0.9),(($Q$16+Q432)*0.5))/($Q$16+Q432)*100,2),"")</f>
      </c>
      <c r="Q432" s="182">
        <f t="shared" si="55"/>
      </c>
      <c r="R432" s="179">
        <f aca="true" t="shared" si="62" ref="R432:R495">IF(AND($B432&lt;&gt;"",$C432&lt;&gt;""),IF(AND($Q$20="Ja",$Q$21&lt;&gt;"",$Q$21&lt;&gt;0,$Q$21&lt;=$F$14),"ok",IF(AND($Q$20="Nein",OR($I432&lt;&gt;"",$F432&lt;&gt;"")),"ok","")),)</f>
        <v>0</v>
      </c>
    </row>
    <row r="433" spans="2:18" ht="15" customHeight="1">
      <c r="B433" s="30">
        <f t="shared" si="54"/>
      </c>
      <c r="C433" s="32">
        <f>IF(OR(Antragsteller!D416="",Antragsteller!D416=0),"",Antragsteller!D416)</f>
      </c>
      <c r="F433" s="101">
        <f>IF($Q$20="Nein",IF(OR(Antragsteller!J416="",Antragsteller!J416=0),"",Antragsteller!J416),$Q$21)</f>
      </c>
      <c r="G433"/>
      <c r="I433" s="108"/>
      <c r="J433" s="100"/>
      <c r="K433" s="108">
        <f t="shared" si="56"/>
        <v>0</v>
      </c>
      <c r="L433" s="253">
        <f t="shared" si="57"/>
        <v>0</v>
      </c>
      <c r="M433" s="253">
        <f t="shared" si="58"/>
        <v>0</v>
      </c>
      <c r="N433" s="108">
        <f t="shared" si="59"/>
      </c>
      <c r="O433" s="98">
        <f t="shared" si="60"/>
      </c>
      <c r="P433" s="185">
        <f t="shared" si="61"/>
      </c>
      <c r="Q433" s="182">
        <f t="shared" si="55"/>
      </c>
      <c r="R433" s="179">
        <f t="shared" si="62"/>
        <v>0</v>
      </c>
    </row>
    <row r="434" spans="2:18" ht="15" customHeight="1">
      <c r="B434" s="30">
        <f t="shared" si="54"/>
      </c>
      <c r="C434" s="32">
        <f>IF(OR(Antragsteller!D417="",Antragsteller!D417=0),"",Antragsteller!D417)</f>
      </c>
      <c r="F434" s="101">
        <f>IF($Q$20="Nein",IF(OR(Antragsteller!J417="",Antragsteller!J417=0),"",Antragsteller!J417),$Q$21)</f>
      </c>
      <c r="G434"/>
      <c r="I434" s="108"/>
      <c r="J434" s="100"/>
      <c r="K434" s="108">
        <f t="shared" si="56"/>
        <v>0</v>
      </c>
      <c r="L434" s="253">
        <f t="shared" si="57"/>
        <v>0</v>
      </c>
      <c r="M434" s="253">
        <f t="shared" si="58"/>
        <v>0</v>
      </c>
      <c r="N434" s="108">
        <f t="shared" si="59"/>
      </c>
      <c r="O434" s="98">
        <f t="shared" si="60"/>
      </c>
      <c r="P434" s="185">
        <f t="shared" si="61"/>
      </c>
      <c r="Q434" s="182">
        <f t="shared" si="55"/>
      </c>
      <c r="R434" s="179">
        <f t="shared" si="62"/>
        <v>0</v>
      </c>
    </row>
    <row r="435" spans="2:18" ht="15" customHeight="1">
      <c r="B435" s="30">
        <f t="shared" si="54"/>
      </c>
      <c r="C435" s="32">
        <f>IF(OR(Antragsteller!D418="",Antragsteller!D418=0),"",Antragsteller!D418)</f>
      </c>
      <c r="F435" s="101">
        <f>IF($Q$20="Nein",IF(OR(Antragsteller!J418="",Antragsteller!J418=0),"",Antragsteller!J418),$Q$21)</f>
      </c>
      <c r="G435"/>
      <c r="I435" s="108"/>
      <c r="J435" s="100"/>
      <c r="K435" s="108">
        <f t="shared" si="56"/>
        <v>0</v>
      </c>
      <c r="L435" s="253">
        <f t="shared" si="57"/>
        <v>0</v>
      </c>
      <c r="M435" s="253">
        <f t="shared" si="58"/>
        <v>0</v>
      </c>
      <c r="N435" s="108">
        <f t="shared" si="59"/>
      </c>
      <c r="O435" s="98">
        <f t="shared" si="60"/>
      </c>
      <c r="P435" s="185">
        <f t="shared" si="61"/>
      </c>
      <c r="Q435" s="182">
        <f t="shared" si="55"/>
      </c>
      <c r="R435" s="179">
        <f t="shared" si="62"/>
        <v>0</v>
      </c>
    </row>
    <row r="436" spans="2:18" ht="15" customHeight="1">
      <c r="B436" s="30">
        <f t="shared" si="54"/>
      </c>
      <c r="C436" s="32">
        <f>IF(OR(Antragsteller!D419="",Antragsteller!D419=0),"",Antragsteller!D419)</f>
      </c>
      <c r="F436" s="101">
        <f>IF($Q$20="Nein",IF(OR(Antragsteller!J419="",Antragsteller!J419=0),"",Antragsteller!J419),$Q$21)</f>
      </c>
      <c r="G436"/>
      <c r="I436" s="108"/>
      <c r="J436" s="100"/>
      <c r="K436" s="108">
        <f t="shared" si="56"/>
        <v>0</v>
      </c>
      <c r="L436" s="253">
        <f t="shared" si="57"/>
        <v>0</v>
      </c>
      <c r="M436" s="253">
        <f t="shared" si="58"/>
        <v>0</v>
      </c>
      <c r="N436" s="108">
        <f t="shared" si="59"/>
      </c>
      <c r="O436" s="98">
        <f t="shared" si="60"/>
      </c>
      <c r="P436" s="185">
        <f t="shared" si="61"/>
      </c>
      <c r="Q436" s="182">
        <f t="shared" si="55"/>
      </c>
      <c r="R436" s="179">
        <f t="shared" si="62"/>
        <v>0</v>
      </c>
    </row>
    <row r="437" spans="2:18" ht="15" customHeight="1">
      <c r="B437" s="30">
        <f t="shared" si="54"/>
      </c>
      <c r="C437" s="32">
        <f>IF(OR(Antragsteller!D420="",Antragsteller!D420=0),"",Antragsteller!D420)</f>
      </c>
      <c r="F437" s="101">
        <f>IF($Q$20="Nein",IF(OR(Antragsteller!J420="",Antragsteller!J420=0),"",Antragsteller!J420),$Q$21)</f>
      </c>
      <c r="G437"/>
      <c r="I437" s="108"/>
      <c r="J437" s="100"/>
      <c r="K437" s="108">
        <f t="shared" si="56"/>
        <v>0</v>
      </c>
      <c r="L437" s="253">
        <f t="shared" si="57"/>
        <v>0</v>
      </c>
      <c r="M437" s="253">
        <f t="shared" si="58"/>
        <v>0</v>
      </c>
      <c r="N437" s="108">
        <f t="shared" si="59"/>
      </c>
      <c r="O437" s="98">
        <f t="shared" si="60"/>
      </c>
      <c r="P437" s="185">
        <f t="shared" si="61"/>
      </c>
      <c r="Q437" s="182">
        <f t="shared" si="55"/>
      </c>
      <c r="R437" s="179">
        <f t="shared" si="62"/>
        <v>0</v>
      </c>
    </row>
    <row r="438" spans="2:18" ht="15" customHeight="1">
      <c r="B438" s="30">
        <f t="shared" si="54"/>
      </c>
      <c r="C438" s="32">
        <f>IF(OR(Antragsteller!D421="",Antragsteller!D421=0),"",Antragsteller!D421)</f>
      </c>
      <c r="F438" s="101">
        <f>IF($Q$20="Nein",IF(OR(Antragsteller!J421="",Antragsteller!J421=0),"",Antragsteller!J421),$Q$21)</f>
      </c>
      <c r="G438"/>
      <c r="I438" s="108"/>
      <c r="J438" s="100"/>
      <c r="K438" s="108">
        <f t="shared" si="56"/>
        <v>0</v>
      </c>
      <c r="L438" s="253">
        <f t="shared" si="57"/>
        <v>0</v>
      </c>
      <c r="M438" s="253">
        <f t="shared" si="58"/>
        <v>0</v>
      </c>
      <c r="N438" s="108">
        <f t="shared" si="59"/>
      </c>
      <c r="O438" s="98">
        <f t="shared" si="60"/>
      </c>
      <c r="P438" s="185">
        <f t="shared" si="61"/>
      </c>
      <c r="Q438" s="182">
        <f t="shared" si="55"/>
      </c>
      <c r="R438" s="179">
        <f t="shared" si="62"/>
        <v>0</v>
      </c>
    </row>
    <row r="439" spans="2:18" ht="15" customHeight="1">
      <c r="B439" s="30">
        <f t="shared" si="54"/>
      </c>
      <c r="C439" s="32">
        <f>IF(OR(Antragsteller!D422="",Antragsteller!D422=0),"",Antragsteller!D422)</f>
      </c>
      <c r="F439" s="101">
        <f>IF($Q$20="Nein",IF(OR(Antragsteller!J422="",Antragsteller!J422=0),"",Antragsteller!J422),$Q$21)</f>
      </c>
      <c r="G439"/>
      <c r="I439" s="108"/>
      <c r="J439" s="100"/>
      <c r="K439" s="108">
        <f t="shared" si="56"/>
        <v>0</v>
      </c>
      <c r="L439" s="253">
        <f t="shared" si="57"/>
        <v>0</v>
      </c>
      <c r="M439" s="253">
        <f t="shared" si="58"/>
        <v>0</v>
      </c>
      <c r="N439" s="108">
        <f t="shared" si="59"/>
      </c>
      <c r="O439" s="98">
        <f t="shared" si="60"/>
      </c>
      <c r="P439" s="185">
        <f t="shared" si="61"/>
      </c>
      <c r="Q439" s="182">
        <f t="shared" si="55"/>
      </c>
      <c r="R439" s="179">
        <f t="shared" si="62"/>
        <v>0</v>
      </c>
    </row>
    <row r="440" spans="2:18" ht="15" customHeight="1">
      <c r="B440" s="30">
        <f t="shared" si="54"/>
      </c>
      <c r="C440" s="32">
        <f>IF(OR(Antragsteller!D423="",Antragsteller!D423=0),"",Antragsteller!D423)</f>
      </c>
      <c r="F440" s="101">
        <f>IF($Q$20="Nein",IF(OR(Antragsteller!J423="",Antragsteller!J423=0),"",Antragsteller!J423),$Q$21)</f>
      </c>
      <c r="G440"/>
      <c r="I440" s="108"/>
      <c r="J440" s="100"/>
      <c r="K440" s="108">
        <f t="shared" si="56"/>
        <v>0</v>
      </c>
      <c r="L440" s="253">
        <f t="shared" si="57"/>
        <v>0</v>
      </c>
      <c r="M440" s="253">
        <f t="shared" si="58"/>
        <v>0</v>
      </c>
      <c r="N440" s="108">
        <f t="shared" si="59"/>
      </c>
      <c r="O440" s="98">
        <f t="shared" si="60"/>
      </c>
      <c r="P440" s="185">
        <f t="shared" si="61"/>
      </c>
      <c r="Q440" s="182">
        <f t="shared" si="55"/>
      </c>
      <c r="R440" s="179">
        <f t="shared" si="62"/>
        <v>0</v>
      </c>
    </row>
    <row r="441" spans="2:18" ht="15" customHeight="1">
      <c r="B441" s="30">
        <f t="shared" si="54"/>
      </c>
      <c r="C441" s="32">
        <f>IF(OR(Antragsteller!D424="",Antragsteller!D424=0),"",Antragsteller!D424)</f>
      </c>
      <c r="F441" s="101">
        <f>IF($Q$20="Nein",IF(OR(Antragsteller!J424="",Antragsteller!J424=0),"",Antragsteller!J424),$Q$21)</f>
      </c>
      <c r="G441"/>
      <c r="I441" s="108"/>
      <c r="J441" s="100"/>
      <c r="K441" s="108">
        <f t="shared" si="56"/>
        <v>0</v>
      </c>
      <c r="L441" s="253">
        <f t="shared" si="57"/>
        <v>0</v>
      </c>
      <c r="M441" s="253">
        <f t="shared" si="58"/>
        <v>0</v>
      </c>
      <c r="N441" s="108">
        <f t="shared" si="59"/>
      </c>
      <c r="O441" s="98">
        <f t="shared" si="60"/>
      </c>
      <c r="P441" s="185">
        <f t="shared" si="61"/>
      </c>
      <c r="Q441" s="182">
        <f t="shared" si="55"/>
      </c>
      <c r="R441" s="179">
        <f t="shared" si="62"/>
        <v>0</v>
      </c>
    </row>
    <row r="442" spans="2:18" ht="15" customHeight="1">
      <c r="B442" s="30">
        <f t="shared" si="54"/>
      </c>
      <c r="C442" s="32">
        <f>IF(OR(Antragsteller!D425="",Antragsteller!D425=0),"",Antragsteller!D425)</f>
      </c>
      <c r="F442" s="101">
        <f>IF($Q$20="Nein",IF(OR(Antragsteller!J425="",Antragsteller!J425=0),"",Antragsteller!J425),$Q$21)</f>
      </c>
      <c r="G442"/>
      <c r="I442" s="108"/>
      <c r="J442" s="100"/>
      <c r="K442" s="108">
        <f t="shared" si="56"/>
        <v>0</v>
      </c>
      <c r="L442" s="253">
        <f t="shared" si="57"/>
        <v>0</v>
      </c>
      <c r="M442" s="253">
        <f t="shared" si="58"/>
        <v>0</v>
      </c>
      <c r="N442" s="108">
        <f t="shared" si="59"/>
      </c>
      <c r="O442" s="98">
        <f t="shared" si="60"/>
      </c>
      <c r="P442" s="185">
        <f t="shared" si="61"/>
      </c>
      <c r="Q442" s="182">
        <f t="shared" si="55"/>
      </c>
      <c r="R442" s="179">
        <f t="shared" si="62"/>
        <v>0</v>
      </c>
    </row>
    <row r="443" spans="2:18" ht="15" customHeight="1">
      <c r="B443" s="30">
        <f t="shared" si="54"/>
      </c>
      <c r="C443" s="32">
        <f>IF(OR(Antragsteller!D426="",Antragsteller!D426=0),"",Antragsteller!D426)</f>
      </c>
      <c r="F443" s="101">
        <f>IF($Q$20="Nein",IF(OR(Antragsteller!J426="",Antragsteller!J426=0),"",Antragsteller!J426),$Q$21)</f>
      </c>
      <c r="G443"/>
      <c r="I443" s="108"/>
      <c r="J443" s="100"/>
      <c r="K443" s="108">
        <f t="shared" si="56"/>
        <v>0</v>
      </c>
      <c r="L443" s="253">
        <f t="shared" si="57"/>
        <v>0</v>
      </c>
      <c r="M443" s="253">
        <f t="shared" si="58"/>
        <v>0</v>
      </c>
      <c r="N443" s="108">
        <f t="shared" si="59"/>
      </c>
      <c r="O443" s="98">
        <f t="shared" si="60"/>
      </c>
      <c r="P443" s="185">
        <f t="shared" si="61"/>
      </c>
      <c r="Q443" s="182">
        <f t="shared" si="55"/>
      </c>
      <c r="R443" s="179">
        <f t="shared" si="62"/>
        <v>0</v>
      </c>
    </row>
    <row r="444" spans="2:18" ht="15" customHeight="1">
      <c r="B444" s="30">
        <f t="shared" si="54"/>
      </c>
      <c r="C444" s="32">
        <f>IF(OR(Antragsteller!D427="",Antragsteller!D427=0),"",Antragsteller!D427)</f>
      </c>
      <c r="F444" s="101">
        <f>IF($Q$20="Nein",IF(OR(Antragsteller!J427="",Antragsteller!J427=0),"",Antragsteller!J427),$Q$21)</f>
      </c>
      <c r="G444"/>
      <c r="I444" s="108"/>
      <c r="J444" s="100"/>
      <c r="K444" s="108">
        <f t="shared" si="56"/>
        <v>0</v>
      </c>
      <c r="L444" s="253">
        <f t="shared" si="57"/>
        <v>0</v>
      </c>
      <c r="M444" s="253">
        <f t="shared" si="58"/>
        <v>0</v>
      </c>
      <c r="N444" s="108">
        <f t="shared" si="59"/>
      </c>
      <c r="O444" s="98">
        <f t="shared" si="60"/>
      </c>
      <c r="P444" s="185">
        <f t="shared" si="61"/>
      </c>
      <c r="Q444" s="182">
        <f t="shared" si="55"/>
      </c>
      <c r="R444" s="179">
        <f t="shared" si="62"/>
        <v>0</v>
      </c>
    </row>
    <row r="445" spans="2:18" ht="15" customHeight="1">
      <c r="B445" s="30">
        <f t="shared" si="54"/>
      </c>
      <c r="C445" s="32">
        <f>IF(OR(Antragsteller!D428="",Antragsteller!D428=0),"",Antragsteller!D428)</f>
      </c>
      <c r="F445" s="101">
        <f>IF($Q$20="Nein",IF(OR(Antragsteller!J428="",Antragsteller!J428=0),"",Antragsteller!J428),$Q$21)</f>
      </c>
      <c r="G445"/>
      <c r="I445" s="108"/>
      <c r="J445" s="100"/>
      <c r="K445" s="108">
        <f t="shared" si="56"/>
        <v>0</v>
      </c>
      <c r="L445" s="253">
        <f t="shared" si="57"/>
        <v>0</v>
      </c>
      <c r="M445" s="253">
        <f t="shared" si="58"/>
        <v>0</v>
      </c>
      <c r="N445" s="108">
        <f t="shared" si="59"/>
      </c>
      <c r="O445" s="98">
        <f t="shared" si="60"/>
      </c>
      <c r="P445" s="185">
        <f t="shared" si="61"/>
      </c>
      <c r="Q445" s="182">
        <f t="shared" si="55"/>
      </c>
      <c r="R445" s="179">
        <f t="shared" si="62"/>
        <v>0</v>
      </c>
    </row>
    <row r="446" spans="2:18" ht="15" customHeight="1">
      <c r="B446" s="30">
        <f t="shared" si="54"/>
      </c>
      <c r="C446" s="32">
        <f>IF(OR(Antragsteller!D429="",Antragsteller!D429=0),"",Antragsteller!D429)</f>
      </c>
      <c r="F446" s="101">
        <f>IF($Q$20="Nein",IF(OR(Antragsteller!J429="",Antragsteller!J429=0),"",Antragsteller!J429),$Q$21)</f>
      </c>
      <c r="G446"/>
      <c r="I446" s="108"/>
      <c r="J446" s="100"/>
      <c r="K446" s="108">
        <f t="shared" si="56"/>
        <v>0</v>
      </c>
      <c r="L446" s="253">
        <f t="shared" si="57"/>
        <v>0</v>
      </c>
      <c r="M446" s="253">
        <f t="shared" si="58"/>
        <v>0</v>
      </c>
      <c r="N446" s="108">
        <f t="shared" si="59"/>
      </c>
      <c r="O446" s="98">
        <f t="shared" si="60"/>
      </c>
      <c r="P446" s="185">
        <f t="shared" si="61"/>
      </c>
      <c r="Q446" s="182">
        <f t="shared" si="55"/>
      </c>
      <c r="R446" s="179">
        <f t="shared" si="62"/>
        <v>0</v>
      </c>
    </row>
    <row r="447" spans="2:18" ht="15" customHeight="1">
      <c r="B447" s="30">
        <f t="shared" si="54"/>
      </c>
      <c r="C447" s="32">
        <f>IF(OR(Antragsteller!D430="",Antragsteller!D430=0),"",Antragsteller!D430)</f>
      </c>
      <c r="F447" s="101">
        <f>IF($Q$20="Nein",IF(OR(Antragsteller!J430="",Antragsteller!J430=0),"",Antragsteller!J430),$Q$21)</f>
      </c>
      <c r="G447"/>
      <c r="I447" s="108"/>
      <c r="J447" s="100"/>
      <c r="K447" s="108">
        <f t="shared" si="56"/>
        <v>0</v>
      </c>
      <c r="L447" s="253">
        <f t="shared" si="57"/>
        <v>0</v>
      </c>
      <c r="M447" s="253">
        <f t="shared" si="58"/>
        <v>0</v>
      </c>
      <c r="N447" s="108">
        <f t="shared" si="59"/>
      </c>
      <c r="O447" s="98">
        <f t="shared" si="60"/>
      </c>
      <c r="P447" s="185">
        <f t="shared" si="61"/>
      </c>
      <c r="Q447" s="182">
        <f t="shared" si="55"/>
      </c>
      <c r="R447" s="179">
        <f t="shared" si="62"/>
        <v>0</v>
      </c>
    </row>
    <row r="448" spans="2:18" ht="15" customHeight="1">
      <c r="B448" s="30">
        <f t="shared" si="54"/>
      </c>
      <c r="C448" s="32">
        <f>IF(OR(Antragsteller!D431="",Antragsteller!D431=0),"",Antragsteller!D431)</f>
      </c>
      <c r="F448" s="101">
        <f>IF($Q$20="Nein",IF(OR(Antragsteller!J431="",Antragsteller!J431=0),"",Antragsteller!J431),$Q$21)</f>
      </c>
      <c r="G448"/>
      <c r="I448" s="108"/>
      <c r="J448" s="100"/>
      <c r="K448" s="108">
        <f t="shared" si="56"/>
        <v>0</v>
      </c>
      <c r="L448" s="253">
        <f t="shared" si="57"/>
        <v>0</v>
      </c>
      <c r="M448" s="253">
        <f t="shared" si="58"/>
        <v>0</v>
      </c>
      <c r="N448" s="108">
        <f t="shared" si="59"/>
      </c>
      <c r="O448" s="98">
        <f t="shared" si="60"/>
      </c>
      <c r="P448" s="185">
        <f t="shared" si="61"/>
      </c>
      <c r="Q448" s="182">
        <f t="shared" si="55"/>
      </c>
      <c r="R448" s="179">
        <f t="shared" si="62"/>
        <v>0</v>
      </c>
    </row>
    <row r="449" spans="2:18" ht="15" customHeight="1">
      <c r="B449" s="30">
        <f t="shared" si="54"/>
      </c>
      <c r="C449" s="32">
        <f>IF(OR(Antragsteller!D432="",Antragsteller!D432=0),"",Antragsteller!D432)</f>
      </c>
      <c r="F449" s="101">
        <f>IF($Q$20="Nein",IF(OR(Antragsteller!J432="",Antragsteller!J432=0),"",Antragsteller!J432),$Q$21)</f>
      </c>
      <c r="G449"/>
      <c r="I449" s="108"/>
      <c r="J449" s="100"/>
      <c r="K449" s="108">
        <f t="shared" si="56"/>
        <v>0</v>
      </c>
      <c r="L449" s="253">
        <f t="shared" si="57"/>
        <v>0</v>
      </c>
      <c r="M449" s="253">
        <f t="shared" si="58"/>
        <v>0</v>
      </c>
      <c r="N449" s="108">
        <f t="shared" si="59"/>
      </c>
      <c r="O449" s="98">
        <f t="shared" si="60"/>
      </c>
      <c r="P449" s="185">
        <f t="shared" si="61"/>
      </c>
      <c r="Q449" s="182">
        <f t="shared" si="55"/>
      </c>
      <c r="R449" s="179">
        <f t="shared" si="62"/>
        <v>0</v>
      </c>
    </row>
    <row r="450" spans="2:18" ht="15" customHeight="1">
      <c r="B450" s="30">
        <f t="shared" si="54"/>
      </c>
      <c r="C450" s="32">
        <f>IF(OR(Antragsteller!D433="",Antragsteller!D433=0),"",Antragsteller!D433)</f>
      </c>
      <c r="F450" s="101">
        <f>IF($Q$20="Nein",IF(OR(Antragsteller!J433="",Antragsteller!J433=0),"",Antragsteller!J433),$Q$21)</f>
      </c>
      <c r="G450"/>
      <c r="I450" s="108"/>
      <c r="J450" s="100"/>
      <c r="K450" s="108">
        <f t="shared" si="56"/>
        <v>0</v>
      </c>
      <c r="L450" s="253">
        <f t="shared" si="57"/>
        <v>0</v>
      </c>
      <c r="M450" s="253">
        <f t="shared" si="58"/>
        <v>0</v>
      </c>
      <c r="N450" s="108">
        <f t="shared" si="59"/>
      </c>
      <c r="O450" s="98">
        <f t="shared" si="60"/>
      </c>
      <c r="P450" s="185">
        <f t="shared" si="61"/>
      </c>
      <c r="Q450" s="182">
        <f t="shared" si="55"/>
      </c>
      <c r="R450" s="179">
        <f t="shared" si="62"/>
        <v>0</v>
      </c>
    </row>
    <row r="451" spans="2:18" ht="15" customHeight="1">
      <c r="B451" s="30">
        <f t="shared" si="54"/>
      </c>
      <c r="C451" s="32">
        <f>IF(OR(Antragsteller!D434="",Antragsteller!D434=0),"",Antragsteller!D434)</f>
      </c>
      <c r="F451" s="101">
        <f>IF($Q$20="Nein",IF(OR(Antragsteller!J434="",Antragsteller!J434=0),"",Antragsteller!J434),$Q$21)</f>
      </c>
      <c r="G451"/>
      <c r="I451" s="108"/>
      <c r="J451" s="100"/>
      <c r="K451" s="108">
        <f t="shared" si="56"/>
        <v>0</v>
      </c>
      <c r="L451" s="253">
        <f t="shared" si="57"/>
        <v>0</v>
      </c>
      <c r="M451" s="253">
        <f t="shared" si="58"/>
        <v>0</v>
      </c>
      <c r="N451" s="108">
        <f t="shared" si="59"/>
      </c>
      <c r="O451" s="98">
        <f t="shared" si="60"/>
      </c>
      <c r="P451" s="185">
        <f t="shared" si="61"/>
      </c>
      <c r="Q451" s="182">
        <f t="shared" si="55"/>
      </c>
      <c r="R451" s="179">
        <f t="shared" si="62"/>
        <v>0</v>
      </c>
    </row>
    <row r="452" spans="2:18" ht="15" customHeight="1">
      <c r="B452" s="30">
        <f t="shared" si="54"/>
      </c>
      <c r="C452" s="32">
        <f>IF(OR(Antragsteller!D435="",Antragsteller!D435=0),"",Antragsteller!D435)</f>
      </c>
      <c r="F452" s="101">
        <f>IF($Q$20="Nein",IF(OR(Antragsteller!J435="",Antragsteller!J435=0),"",Antragsteller!J435),$Q$21)</f>
      </c>
      <c r="G452"/>
      <c r="I452" s="108"/>
      <c r="J452" s="100"/>
      <c r="K452" s="108">
        <f t="shared" si="56"/>
        <v>0</v>
      </c>
      <c r="L452" s="253">
        <f t="shared" si="57"/>
        <v>0</v>
      </c>
      <c r="M452" s="253">
        <f t="shared" si="58"/>
        <v>0</v>
      </c>
      <c r="N452" s="108">
        <f t="shared" si="59"/>
      </c>
      <c r="O452" s="98">
        <f t="shared" si="60"/>
      </c>
      <c r="P452" s="185">
        <f t="shared" si="61"/>
      </c>
      <c r="Q452" s="182">
        <f t="shared" si="55"/>
      </c>
      <c r="R452" s="179">
        <f t="shared" si="62"/>
        <v>0</v>
      </c>
    </row>
    <row r="453" spans="2:18" ht="15" customHeight="1">
      <c r="B453" s="30">
        <f aca="true" t="shared" si="63" ref="B453:B516">IF(OR(B452="",KorrekturTeilnehmerzahl=0,KorrekturTeilnehmerzahl=""),"",IF(B452="Nr.",1,IF(OR(B452=KorrekturTeilnehmerzahl,J430="Ja"),"",B452+"1")))</f>
      </c>
      <c r="C453" s="32">
        <f>IF(OR(Antragsteller!D436="",Antragsteller!D436=0),"",Antragsteller!D436)</f>
      </c>
      <c r="F453" s="101">
        <f>IF($Q$20="Nein",IF(OR(Antragsteller!J436="",Antragsteller!J436=0),"",Antragsteller!J436),$Q$21)</f>
      </c>
      <c r="G453"/>
      <c r="I453" s="108"/>
      <c r="J453" s="100"/>
      <c r="K453" s="108">
        <f t="shared" si="56"/>
        <v>0</v>
      </c>
      <c r="L453" s="253">
        <f t="shared" si="57"/>
        <v>0</v>
      </c>
      <c r="M453" s="253">
        <f t="shared" si="58"/>
        <v>0</v>
      </c>
      <c r="N453" s="108">
        <f t="shared" si="59"/>
      </c>
      <c r="O453" s="98">
        <f t="shared" si="60"/>
      </c>
      <c r="P453" s="185">
        <f t="shared" si="61"/>
      </c>
      <c r="Q453" s="182">
        <f t="shared" si="55"/>
      </c>
      <c r="R453" s="179">
        <f t="shared" si="62"/>
        <v>0</v>
      </c>
    </row>
    <row r="454" spans="2:18" ht="15" customHeight="1">
      <c r="B454" s="30">
        <f t="shared" si="63"/>
      </c>
      <c r="C454" s="32">
        <f>IF(OR(Antragsteller!D437="",Antragsteller!D437=0),"",Antragsteller!D437)</f>
      </c>
      <c r="F454" s="101">
        <f>IF($Q$20="Nein",IF(OR(Antragsteller!J437="",Antragsteller!J437=0),"",Antragsteller!J437),$Q$21)</f>
      </c>
      <c r="G454"/>
      <c r="I454" s="108"/>
      <c r="J454" s="100"/>
      <c r="K454" s="108">
        <f t="shared" si="56"/>
        <v>0</v>
      </c>
      <c r="L454" s="253">
        <f t="shared" si="57"/>
        <v>0</v>
      </c>
      <c r="M454" s="253">
        <f t="shared" si="58"/>
        <v>0</v>
      </c>
      <c r="N454" s="108">
        <f t="shared" si="59"/>
      </c>
      <c r="O454" s="98">
        <f t="shared" si="60"/>
      </c>
      <c r="P454" s="185">
        <f t="shared" si="61"/>
      </c>
      <c r="Q454" s="182">
        <f t="shared" si="55"/>
      </c>
      <c r="R454" s="179">
        <f t="shared" si="62"/>
        <v>0</v>
      </c>
    </row>
    <row r="455" spans="2:18" ht="15" customHeight="1">
      <c r="B455" s="30">
        <f t="shared" si="63"/>
      </c>
      <c r="C455" s="32">
        <f>IF(OR(Antragsteller!D438="",Antragsteller!D438=0),"",Antragsteller!D438)</f>
      </c>
      <c r="F455" s="101">
        <f>IF($Q$20="Nein",IF(OR(Antragsteller!J438="",Antragsteller!J438=0),"",Antragsteller!J438),$Q$21)</f>
      </c>
      <c r="G455"/>
      <c r="I455" s="108"/>
      <c r="J455" s="100"/>
      <c r="K455" s="108">
        <f t="shared" si="56"/>
        <v>0</v>
      </c>
      <c r="L455" s="253">
        <f t="shared" si="57"/>
        <v>0</v>
      </c>
      <c r="M455" s="253">
        <f t="shared" si="58"/>
        <v>0</v>
      </c>
      <c r="N455" s="108">
        <f t="shared" si="59"/>
      </c>
      <c r="O455" s="98">
        <f t="shared" si="60"/>
      </c>
      <c r="P455" s="185">
        <f t="shared" si="61"/>
      </c>
      <c r="Q455" s="182">
        <f t="shared" si="55"/>
      </c>
      <c r="R455" s="179">
        <f t="shared" si="62"/>
        <v>0</v>
      </c>
    </row>
    <row r="456" spans="2:18" ht="15" customHeight="1">
      <c r="B456" s="30">
        <f t="shared" si="63"/>
      </c>
      <c r="C456" s="32">
        <f>IF(OR(Antragsteller!D439="",Antragsteller!D439=0),"",Antragsteller!D439)</f>
      </c>
      <c r="F456" s="101">
        <f>IF($Q$20="Nein",IF(OR(Antragsteller!J439="",Antragsteller!J439=0),"",Antragsteller!J439),$Q$21)</f>
      </c>
      <c r="G456"/>
      <c r="I456" s="108"/>
      <c r="J456" s="100"/>
      <c r="K456" s="108">
        <f t="shared" si="56"/>
        <v>0</v>
      </c>
      <c r="L456" s="253">
        <f t="shared" si="57"/>
        <v>0</v>
      </c>
      <c r="M456" s="253">
        <f t="shared" si="58"/>
        <v>0</v>
      </c>
      <c r="N456" s="108">
        <f t="shared" si="59"/>
      </c>
      <c r="O456" s="98">
        <f t="shared" si="60"/>
      </c>
      <c r="P456" s="185">
        <f t="shared" si="61"/>
      </c>
      <c r="Q456" s="182">
        <f t="shared" si="55"/>
      </c>
      <c r="R456" s="179">
        <f t="shared" si="62"/>
        <v>0</v>
      </c>
    </row>
    <row r="457" spans="2:18" ht="15" customHeight="1">
      <c r="B457" s="30">
        <f t="shared" si="63"/>
      </c>
      <c r="C457" s="32">
        <f>IF(OR(Antragsteller!D440="",Antragsteller!D440=0),"",Antragsteller!D440)</f>
      </c>
      <c r="F457" s="101">
        <f>IF($Q$20="Nein",IF(OR(Antragsteller!J440="",Antragsteller!J440=0),"",Antragsteller!J440),$Q$21)</f>
      </c>
      <c r="G457"/>
      <c r="I457" s="108"/>
      <c r="J457" s="100"/>
      <c r="K457" s="108">
        <f t="shared" si="56"/>
        <v>0</v>
      </c>
      <c r="L457" s="253">
        <f t="shared" si="57"/>
        <v>0</v>
      </c>
      <c r="M457" s="253">
        <f t="shared" si="58"/>
        <v>0</v>
      </c>
      <c r="N457" s="108">
        <f t="shared" si="59"/>
      </c>
      <c r="O457" s="98">
        <f t="shared" si="60"/>
      </c>
      <c r="P457" s="185">
        <f t="shared" si="61"/>
      </c>
      <c r="Q457" s="182">
        <f t="shared" si="55"/>
      </c>
      <c r="R457" s="179">
        <f t="shared" si="62"/>
        <v>0</v>
      </c>
    </row>
    <row r="458" spans="2:18" ht="15" customHeight="1">
      <c r="B458" s="30">
        <f t="shared" si="63"/>
      </c>
      <c r="C458" s="32">
        <f>IF(OR(Antragsteller!D441="",Antragsteller!D441=0),"",Antragsteller!D441)</f>
      </c>
      <c r="F458" s="101">
        <f>IF($Q$20="Nein",IF(OR(Antragsteller!J441="",Antragsteller!J441=0),"",Antragsteller!J441),$Q$21)</f>
      </c>
      <c r="G458"/>
      <c r="I458" s="108"/>
      <c r="J458" s="100"/>
      <c r="K458" s="108">
        <f t="shared" si="56"/>
        <v>0</v>
      </c>
      <c r="L458" s="253">
        <f t="shared" si="57"/>
        <v>0</v>
      </c>
      <c r="M458" s="253">
        <f t="shared" si="58"/>
        <v>0</v>
      </c>
      <c r="N458" s="108">
        <f t="shared" si="59"/>
      </c>
      <c r="O458" s="98">
        <f t="shared" si="60"/>
      </c>
      <c r="P458" s="185">
        <f t="shared" si="61"/>
      </c>
      <c r="Q458" s="182">
        <f t="shared" si="55"/>
      </c>
      <c r="R458" s="179">
        <f t="shared" si="62"/>
        <v>0</v>
      </c>
    </row>
    <row r="459" spans="2:18" ht="15" customHeight="1">
      <c r="B459" s="30">
        <f t="shared" si="63"/>
      </c>
      <c r="C459" s="32">
        <f>IF(OR(Antragsteller!D442="",Antragsteller!D442=0),"",Antragsteller!D442)</f>
      </c>
      <c r="F459" s="101">
        <f>IF($Q$20="Nein",IF(OR(Antragsteller!J442="",Antragsteller!J442=0),"",Antragsteller!J442),$Q$21)</f>
      </c>
      <c r="G459"/>
      <c r="I459" s="108"/>
      <c r="J459" s="100"/>
      <c r="K459" s="108">
        <f t="shared" si="56"/>
        <v>0</v>
      </c>
      <c r="L459" s="253">
        <f t="shared" si="57"/>
        <v>0</v>
      </c>
      <c r="M459" s="253">
        <f t="shared" si="58"/>
        <v>0</v>
      </c>
      <c r="N459" s="108">
        <f t="shared" si="59"/>
      </c>
      <c r="O459" s="98">
        <f t="shared" si="60"/>
      </c>
      <c r="P459" s="185">
        <f t="shared" si="61"/>
      </c>
      <c r="Q459" s="182">
        <f t="shared" si="55"/>
      </c>
      <c r="R459" s="179">
        <f t="shared" si="62"/>
        <v>0</v>
      </c>
    </row>
    <row r="460" spans="2:18" ht="15" customHeight="1">
      <c r="B460" s="30">
        <f t="shared" si="63"/>
      </c>
      <c r="C460" s="32">
        <f>IF(OR(Antragsteller!D443="",Antragsteller!D443=0),"",Antragsteller!D443)</f>
      </c>
      <c r="F460" s="101">
        <f>IF($Q$20="Nein",IF(OR(Antragsteller!J443="",Antragsteller!J443=0),"",Antragsteller!J443),$Q$21)</f>
      </c>
      <c r="G460"/>
      <c r="I460" s="108"/>
      <c r="J460" s="100"/>
      <c r="K460" s="108">
        <f t="shared" si="56"/>
        <v>0</v>
      </c>
      <c r="L460" s="253">
        <f t="shared" si="57"/>
        <v>0</v>
      </c>
      <c r="M460" s="253">
        <f t="shared" si="58"/>
        <v>0</v>
      </c>
      <c r="N460" s="108">
        <f t="shared" si="59"/>
      </c>
      <c r="O460" s="98">
        <f t="shared" si="60"/>
      </c>
      <c r="P460" s="185">
        <f t="shared" si="61"/>
      </c>
      <c r="Q460" s="182">
        <f t="shared" si="55"/>
      </c>
      <c r="R460" s="179">
        <f t="shared" si="62"/>
        <v>0</v>
      </c>
    </row>
    <row r="461" spans="2:18" ht="15" customHeight="1">
      <c r="B461" s="30">
        <f t="shared" si="63"/>
      </c>
      <c r="C461" s="32">
        <f>IF(OR(Antragsteller!D444="",Antragsteller!D444=0),"",Antragsteller!D444)</f>
      </c>
      <c r="F461" s="101">
        <f>IF($Q$20="Nein",IF(OR(Antragsteller!J444="",Antragsteller!J444=0),"",Antragsteller!J444),$Q$21)</f>
      </c>
      <c r="G461"/>
      <c r="I461" s="108"/>
      <c r="J461" s="100"/>
      <c r="K461" s="108">
        <f t="shared" si="56"/>
        <v>0</v>
      </c>
      <c r="L461" s="253">
        <f t="shared" si="57"/>
        <v>0</v>
      </c>
      <c r="M461" s="253">
        <f t="shared" si="58"/>
        <v>0</v>
      </c>
      <c r="N461" s="108">
        <f t="shared" si="59"/>
      </c>
      <c r="O461" s="98">
        <f t="shared" si="60"/>
      </c>
      <c r="P461" s="185">
        <f t="shared" si="61"/>
      </c>
      <c r="Q461" s="182">
        <f t="shared" si="55"/>
      </c>
      <c r="R461" s="179">
        <f t="shared" si="62"/>
        <v>0</v>
      </c>
    </row>
    <row r="462" spans="2:18" ht="15" customHeight="1">
      <c r="B462" s="30">
        <f t="shared" si="63"/>
      </c>
      <c r="C462" s="32">
        <f>IF(OR(Antragsteller!D445="",Antragsteller!D445=0),"",Antragsteller!D445)</f>
      </c>
      <c r="F462" s="101">
        <f>IF($Q$20="Nein",IF(OR(Antragsteller!J445="",Antragsteller!J445=0),"",Antragsteller!J445),$Q$21)</f>
      </c>
      <c r="G462"/>
      <c r="I462" s="108"/>
      <c r="J462" s="100"/>
      <c r="K462" s="108">
        <f t="shared" si="56"/>
        <v>0</v>
      </c>
      <c r="L462" s="253">
        <f t="shared" si="57"/>
        <v>0</v>
      </c>
      <c r="M462" s="253">
        <f t="shared" si="58"/>
        <v>0</v>
      </c>
      <c r="N462" s="108">
        <f t="shared" si="59"/>
      </c>
      <c r="O462" s="98">
        <f t="shared" si="60"/>
      </c>
      <c r="P462" s="185">
        <f t="shared" si="61"/>
      </c>
      <c r="Q462" s="182">
        <f t="shared" si="55"/>
      </c>
      <c r="R462" s="179">
        <f t="shared" si="62"/>
        <v>0</v>
      </c>
    </row>
    <row r="463" spans="2:18" ht="15" customHeight="1">
      <c r="B463" s="30">
        <f t="shared" si="63"/>
      </c>
      <c r="C463" s="32">
        <f>IF(OR(Antragsteller!D446="",Antragsteller!D446=0),"",Antragsteller!D446)</f>
      </c>
      <c r="F463" s="101">
        <f>IF($Q$20="Nein",IF(OR(Antragsteller!J446="",Antragsteller!J446=0),"",Antragsteller!J446),$Q$21)</f>
      </c>
      <c r="G463"/>
      <c r="I463" s="108"/>
      <c r="J463" s="100"/>
      <c r="K463" s="108">
        <f t="shared" si="56"/>
        <v>0</v>
      </c>
      <c r="L463" s="253">
        <f t="shared" si="57"/>
        <v>0</v>
      </c>
      <c r="M463" s="253">
        <f t="shared" si="58"/>
        <v>0</v>
      </c>
      <c r="N463" s="108">
        <f t="shared" si="59"/>
      </c>
      <c r="O463" s="98">
        <f t="shared" si="60"/>
      </c>
      <c r="P463" s="185">
        <f t="shared" si="61"/>
      </c>
      <c r="Q463" s="182">
        <f t="shared" si="55"/>
      </c>
      <c r="R463" s="179">
        <f t="shared" si="62"/>
        <v>0</v>
      </c>
    </row>
    <row r="464" spans="2:18" ht="15" customHeight="1">
      <c r="B464" s="30">
        <f t="shared" si="63"/>
      </c>
      <c r="C464" s="32">
        <f>IF(OR(Antragsteller!D447="",Antragsteller!D447=0),"",Antragsteller!D447)</f>
      </c>
      <c r="F464" s="101">
        <f>IF($Q$20="Nein",IF(OR(Antragsteller!J447="",Antragsteller!J447=0),"",Antragsteller!J447),$Q$21)</f>
      </c>
      <c r="G464"/>
      <c r="I464" s="108"/>
      <c r="J464" s="100"/>
      <c r="K464" s="108">
        <f t="shared" si="56"/>
        <v>0</v>
      </c>
      <c r="L464" s="253">
        <f t="shared" si="57"/>
        <v>0</v>
      </c>
      <c r="M464" s="253">
        <f t="shared" si="58"/>
        <v>0</v>
      </c>
      <c r="N464" s="108">
        <f t="shared" si="59"/>
      </c>
      <c r="O464" s="98">
        <f t="shared" si="60"/>
      </c>
      <c r="P464" s="185">
        <f t="shared" si="61"/>
      </c>
      <c r="Q464" s="182">
        <f t="shared" si="55"/>
      </c>
      <c r="R464" s="179">
        <f t="shared" si="62"/>
        <v>0</v>
      </c>
    </row>
    <row r="465" spans="2:18" ht="15" customHeight="1">
      <c r="B465" s="30">
        <f t="shared" si="63"/>
      </c>
      <c r="C465" s="32">
        <f>IF(OR(Antragsteller!D448="",Antragsteller!D448=0),"",Antragsteller!D448)</f>
      </c>
      <c r="F465" s="101">
        <f>IF($Q$20="Nein",IF(OR(Antragsteller!J448="",Antragsteller!J448=0),"",Antragsteller!J448),$Q$21)</f>
      </c>
      <c r="G465"/>
      <c r="I465" s="108"/>
      <c r="J465" s="100"/>
      <c r="K465" s="108">
        <f t="shared" si="56"/>
        <v>0</v>
      </c>
      <c r="L465" s="253">
        <f t="shared" si="57"/>
        <v>0</v>
      </c>
      <c r="M465" s="253">
        <f t="shared" si="58"/>
        <v>0</v>
      </c>
      <c r="N465" s="108">
        <f t="shared" si="59"/>
      </c>
      <c r="O465" s="98">
        <f t="shared" si="60"/>
      </c>
      <c r="P465" s="185">
        <f t="shared" si="61"/>
      </c>
      <c r="Q465" s="182">
        <f t="shared" si="55"/>
      </c>
      <c r="R465" s="179">
        <f t="shared" si="62"/>
        <v>0</v>
      </c>
    </row>
    <row r="466" spans="2:18" ht="15" customHeight="1">
      <c r="B466" s="30">
        <f t="shared" si="63"/>
      </c>
      <c r="C466" s="32">
        <f>IF(OR(Antragsteller!D449="",Antragsteller!D449=0),"",Antragsteller!D449)</f>
      </c>
      <c r="F466" s="101">
        <f>IF($Q$20="Nein",IF(OR(Antragsteller!J449="",Antragsteller!J449=0),"",Antragsteller!J449),$Q$21)</f>
      </c>
      <c r="G466"/>
      <c r="I466" s="108"/>
      <c r="J466" s="100"/>
      <c r="K466" s="108">
        <f t="shared" si="56"/>
        <v>0</v>
      </c>
      <c r="L466" s="253">
        <f t="shared" si="57"/>
        <v>0</v>
      </c>
      <c r="M466" s="253">
        <f t="shared" si="58"/>
        <v>0</v>
      </c>
      <c r="N466" s="108">
        <f t="shared" si="59"/>
      </c>
      <c r="O466" s="98">
        <f t="shared" si="60"/>
      </c>
      <c r="P466" s="185">
        <f t="shared" si="61"/>
      </c>
      <c r="Q466" s="182">
        <f t="shared" si="55"/>
      </c>
      <c r="R466" s="179">
        <f t="shared" si="62"/>
        <v>0</v>
      </c>
    </row>
    <row r="467" spans="2:18" ht="15" customHeight="1">
      <c r="B467" s="30">
        <f t="shared" si="63"/>
      </c>
      <c r="C467" s="32">
        <f>IF(OR(Antragsteller!D450="",Antragsteller!D450=0),"",Antragsteller!D450)</f>
      </c>
      <c r="F467" s="101">
        <f>IF($Q$20="Nein",IF(OR(Antragsteller!J450="",Antragsteller!J450=0),"",Antragsteller!J450),$Q$21)</f>
      </c>
      <c r="G467"/>
      <c r="I467" s="108"/>
      <c r="J467" s="100"/>
      <c r="K467" s="108">
        <f t="shared" si="56"/>
        <v>0</v>
      </c>
      <c r="L467" s="253">
        <f t="shared" si="57"/>
        <v>0</v>
      </c>
      <c r="M467" s="253">
        <f t="shared" si="58"/>
        <v>0</v>
      </c>
      <c r="N467" s="108">
        <f t="shared" si="59"/>
      </c>
      <c r="O467" s="98">
        <f t="shared" si="60"/>
      </c>
      <c r="P467" s="185">
        <f t="shared" si="61"/>
      </c>
      <c r="Q467" s="182">
        <f t="shared" si="55"/>
      </c>
      <c r="R467" s="179">
        <f t="shared" si="62"/>
        <v>0</v>
      </c>
    </row>
    <row r="468" spans="2:18" ht="15" customHeight="1">
      <c r="B468" s="30">
        <f t="shared" si="63"/>
      </c>
      <c r="C468" s="32">
        <f>IF(OR(Antragsteller!D451="",Antragsteller!D451=0),"",Antragsteller!D451)</f>
      </c>
      <c r="F468" s="101">
        <f>IF($Q$20="Nein",IF(OR(Antragsteller!J451="",Antragsteller!J451=0),"",Antragsteller!J451),$Q$21)</f>
      </c>
      <c r="G468"/>
      <c r="I468" s="108"/>
      <c r="J468" s="100"/>
      <c r="K468" s="108">
        <f t="shared" si="56"/>
        <v>0</v>
      </c>
      <c r="L468" s="253">
        <f t="shared" si="57"/>
        <v>0</v>
      </c>
      <c r="M468" s="253">
        <f t="shared" si="58"/>
        <v>0</v>
      </c>
      <c r="N468" s="108">
        <f t="shared" si="59"/>
      </c>
      <c r="O468" s="98">
        <f t="shared" si="60"/>
      </c>
      <c r="P468" s="185">
        <f t="shared" si="61"/>
      </c>
      <c r="Q468" s="182">
        <f t="shared" si="55"/>
      </c>
      <c r="R468" s="179">
        <f t="shared" si="62"/>
        <v>0</v>
      </c>
    </row>
    <row r="469" spans="2:18" ht="15" customHeight="1">
      <c r="B469" s="30">
        <f t="shared" si="63"/>
      </c>
      <c r="C469" s="32">
        <f>IF(OR(Antragsteller!D452="",Antragsteller!D452=0),"",Antragsteller!D452)</f>
      </c>
      <c r="F469" s="101">
        <f>IF($Q$20="Nein",IF(OR(Antragsteller!J452="",Antragsteller!J452=0),"",Antragsteller!J452),$Q$21)</f>
      </c>
      <c r="G469"/>
      <c r="I469" s="108"/>
      <c r="J469" s="100"/>
      <c r="K469" s="108">
        <f t="shared" si="56"/>
        <v>0</v>
      </c>
      <c r="L469" s="253">
        <f t="shared" si="57"/>
        <v>0</v>
      </c>
      <c r="M469" s="253">
        <f t="shared" si="58"/>
        <v>0</v>
      </c>
      <c r="N469" s="108">
        <f t="shared" si="59"/>
      </c>
      <c r="O469" s="98">
        <f t="shared" si="60"/>
      </c>
      <c r="P469" s="185">
        <f t="shared" si="61"/>
      </c>
      <c r="Q469" s="182">
        <f t="shared" si="55"/>
      </c>
      <c r="R469" s="179">
        <f t="shared" si="62"/>
        <v>0</v>
      </c>
    </row>
    <row r="470" spans="2:18" ht="15" customHeight="1">
      <c r="B470" s="30">
        <f t="shared" si="63"/>
      </c>
      <c r="C470" s="32">
        <f>IF(OR(Antragsteller!D453="",Antragsteller!D453=0),"",Antragsteller!D453)</f>
      </c>
      <c r="F470" s="101">
        <f>IF($Q$20="Nein",IF(OR(Antragsteller!J453="",Antragsteller!J453=0),"",Antragsteller!J453),$Q$21)</f>
      </c>
      <c r="G470"/>
      <c r="I470" s="108"/>
      <c r="J470" s="100"/>
      <c r="K470" s="108">
        <f t="shared" si="56"/>
        <v>0</v>
      </c>
      <c r="L470" s="253">
        <f t="shared" si="57"/>
        <v>0</v>
      </c>
      <c r="M470" s="253">
        <f t="shared" si="58"/>
        <v>0</v>
      </c>
      <c r="N470" s="108">
        <f t="shared" si="59"/>
      </c>
      <c r="O470" s="98">
        <f t="shared" si="60"/>
      </c>
      <c r="P470" s="185">
        <f t="shared" si="61"/>
      </c>
      <c r="Q470" s="182">
        <f t="shared" si="55"/>
      </c>
      <c r="R470" s="179">
        <f t="shared" si="62"/>
        <v>0</v>
      </c>
    </row>
    <row r="471" spans="2:18" ht="15" customHeight="1">
      <c r="B471" s="30">
        <f t="shared" si="63"/>
      </c>
      <c r="C471" s="32">
        <f>IF(OR(Antragsteller!D454="",Antragsteller!D454=0),"",Antragsteller!D454)</f>
      </c>
      <c r="F471" s="101">
        <f>IF($Q$20="Nein",IF(OR(Antragsteller!J454="",Antragsteller!J454=0),"",Antragsteller!J454),$Q$21)</f>
      </c>
      <c r="G471"/>
      <c r="I471" s="108"/>
      <c r="J471" s="100"/>
      <c r="K471" s="108">
        <f t="shared" si="56"/>
        <v>0</v>
      </c>
      <c r="L471" s="253">
        <f t="shared" si="57"/>
        <v>0</v>
      </c>
      <c r="M471" s="253">
        <f t="shared" si="58"/>
        <v>0</v>
      </c>
      <c r="N471" s="108">
        <f t="shared" si="59"/>
      </c>
      <c r="O471" s="98">
        <f t="shared" si="60"/>
      </c>
      <c r="P471" s="185">
        <f t="shared" si="61"/>
      </c>
      <c r="Q471" s="182">
        <f t="shared" si="55"/>
      </c>
      <c r="R471" s="179">
        <f t="shared" si="62"/>
        <v>0</v>
      </c>
    </row>
    <row r="472" spans="2:18" ht="15" customHeight="1">
      <c r="B472" s="30">
        <f t="shared" si="63"/>
      </c>
      <c r="C472" s="32">
        <f>IF(OR(Antragsteller!D455="",Antragsteller!D455=0),"",Antragsteller!D455)</f>
      </c>
      <c r="F472" s="101">
        <f>IF($Q$20="Nein",IF(OR(Antragsteller!J455="",Antragsteller!J455=0),"",Antragsteller!J455),$Q$21)</f>
      </c>
      <c r="G472"/>
      <c r="I472" s="108"/>
      <c r="J472" s="100"/>
      <c r="K472" s="108">
        <f t="shared" si="56"/>
        <v>0</v>
      </c>
      <c r="L472" s="253">
        <f t="shared" si="57"/>
        <v>0</v>
      </c>
      <c r="M472" s="253">
        <f t="shared" si="58"/>
        <v>0</v>
      </c>
      <c r="N472" s="108">
        <f t="shared" si="59"/>
      </c>
      <c r="O472" s="98">
        <f t="shared" si="60"/>
      </c>
      <c r="P472" s="185">
        <f t="shared" si="61"/>
      </c>
      <c r="Q472" s="182">
        <f t="shared" si="55"/>
      </c>
      <c r="R472" s="179">
        <f t="shared" si="62"/>
        <v>0</v>
      </c>
    </row>
    <row r="473" spans="2:18" ht="15" customHeight="1">
      <c r="B473" s="30">
        <f t="shared" si="63"/>
      </c>
      <c r="C473" s="32">
        <f>IF(OR(Antragsteller!D456="",Antragsteller!D456=0),"",Antragsteller!D456)</f>
      </c>
      <c r="F473" s="101">
        <f>IF($Q$20="Nein",IF(OR(Antragsteller!J456="",Antragsteller!J456=0),"",Antragsteller!J456),$Q$21)</f>
      </c>
      <c r="G473"/>
      <c r="I473" s="108"/>
      <c r="J473" s="100"/>
      <c r="K473" s="108">
        <f t="shared" si="56"/>
        <v>0</v>
      </c>
      <c r="L473" s="253">
        <f t="shared" si="57"/>
        <v>0</v>
      </c>
      <c r="M473" s="253">
        <f t="shared" si="58"/>
        <v>0</v>
      </c>
      <c r="N473" s="108">
        <f t="shared" si="59"/>
      </c>
      <c r="O473" s="98">
        <f t="shared" si="60"/>
      </c>
      <c r="P473" s="185">
        <f t="shared" si="61"/>
      </c>
      <c r="Q473" s="182">
        <f t="shared" si="55"/>
      </c>
      <c r="R473" s="179">
        <f t="shared" si="62"/>
        <v>0</v>
      </c>
    </row>
    <row r="474" spans="2:18" ht="15" customHeight="1">
      <c r="B474" s="30">
        <f t="shared" si="63"/>
      </c>
      <c r="C474" s="32">
        <f>IF(OR(Antragsteller!D457="",Antragsteller!D457=0),"",Antragsteller!D457)</f>
      </c>
      <c r="F474" s="101">
        <f>IF($Q$20="Nein",IF(OR(Antragsteller!J457="",Antragsteller!J457=0),"",Antragsteller!J457),$Q$21)</f>
      </c>
      <c r="G474"/>
      <c r="I474" s="108"/>
      <c r="J474" s="100"/>
      <c r="K474" s="108">
        <f t="shared" si="56"/>
        <v>0</v>
      </c>
      <c r="L474" s="253">
        <f t="shared" si="57"/>
        <v>0</v>
      </c>
      <c r="M474" s="253">
        <f t="shared" si="58"/>
        <v>0</v>
      </c>
      <c r="N474" s="108">
        <f t="shared" si="59"/>
      </c>
      <c r="O474" s="98">
        <f t="shared" si="60"/>
      </c>
      <c r="P474" s="185">
        <f t="shared" si="61"/>
      </c>
      <c r="Q474" s="182">
        <f t="shared" si="55"/>
      </c>
      <c r="R474" s="179">
        <f t="shared" si="62"/>
        <v>0</v>
      </c>
    </row>
    <row r="475" spans="2:18" ht="15" customHeight="1">
      <c r="B475" s="30">
        <f t="shared" si="63"/>
      </c>
      <c r="C475" s="32">
        <f>IF(OR(Antragsteller!D458="",Antragsteller!D458=0),"",Antragsteller!D458)</f>
      </c>
      <c r="F475" s="101">
        <f>IF($Q$20="Nein",IF(OR(Antragsteller!J458="",Antragsteller!J458=0),"",Antragsteller!J458),$Q$21)</f>
      </c>
      <c r="G475"/>
      <c r="I475" s="108"/>
      <c r="J475" s="100"/>
      <c r="K475" s="108">
        <f t="shared" si="56"/>
        <v>0</v>
      </c>
      <c r="L475" s="253">
        <f t="shared" si="57"/>
        <v>0</v>
      </c>
      <c r="M475" s="253">
        <f t="shared" si="58"/>
        <v>0</v>
      </c>
      <c r="N475" s="108">
        <f t="shared" si="59"/>
      </c>
      <c r="O475" s="98">
        <f t="shared" si="60"/>
      </c>
      <c r="P475" s="185">
        <f t="shared" si="61"/>
      </c>
      <c r="Q475" s="182">
        <f t="shared" si="55"/>
      </c>
      <c r="R475" s="179">
        <f t="shared" si="62"/>
        <v>0</v>
      </c>
    </row>
    <row r="476" spans="2:18" ht="15" customHeight="1">
      <c r="B476" s="30">
        <f t="shared" si="63"/>
      </c>
      <c r="C476" s="32">
        <f>IF(OR(Antragsteller!D459="",Antragsteller!D459=0),"",Antragsteller!D459)</f>
      </c>
      <c r="F476" s="101">
        <f>IF($Q$20="Nein",IF(OR(Antragsteller!J459="",Antragsteller!J459=0),"",Antragsteller!J459),$Q$21)</f>
      </c>
      <c r="G476"/>
      <c r="I476" s="108"/>
      <c r="J476" s="100"/>
      <c r="K476" s="108">
        <f t="shared" si="56"/>
        <v>0</v>
      </c>
      <c r="L476" s="253">
        <f t="shared" si="57"/>
        <v>0</v>
      </c>
      <c r="M476" s="253">
        <f t="shared" si="58"/>
        <v>0</v>
      </c>
      <c r="N476" s="108">
        <f t="shared" si="59"/>
      </c>
      <c r="O476" s="98">
        <f t="shared" si="60"/>
      </c>
      <c r="P476" s="185">
        <f t="shared" si="61"/>
      </c>
      <c r="Q476" s="182">
        <f t="shared" si="55"/>
      </c>
      <c r="R476" s="179">
        <f t="shared" si="62"/>
        <v>0</v>
      </c>
    </row>
    <row r="477" spans="2:18" ht="15" customHeight="1">
      <c r="B477" s="30">
        <f t="shared" si="63"/>
      </c>
      <c r="C477" s="32">
        <f>IF(OR(Antragsteller!D460="",Antragsteller!D460=0),"",Antragsteller!D460)</f>
      </c>
      <c r="F477" s="101">
        <f>IF($Q$20="Nein",IF(OR(Antragsteller!J460="",Antragsteller!J460=0),"",Antragsteller!J460),$Q$21)</f>
      </c>
      <c r="G477"/>
      <c r="I477" s="108"/>
      <c r="J477" s="100"/>
      <c r="K477" s="108">
        <f t="shared" si="56"/>
        <v>0</v>
      </c>
      <c r="L477" s="253">
        <f t="shared" si="57"/>
        <v>0</v>
      </c>
      <c r="M477" s="253">
        <f t="shared" si="58"/>
        <v>0</v>
      </c>
      <c r="N477" s="108">
        <f t="shared" si="59"/>
      </c>
      <c r="O477" s="98">
        <f t="shared" si="60"/>
      </c>
      <c r="P477" s="185">
        <f t="shared" si="61"/>
      </c>
      <c r="Q477" s="182">
        <f t="shared" si="55"/>
      </c>
      <c r="R477" s="179">
        <f t="shared" si="62"/>
        <v>0</v>
      </c>
    </row>
    <row r="478" spans="2:18" ht="15" customHeight="1">
      <c r="B478" s="30">
        <f t="shared" si="63"/>
      </c>
      <c r="C478" s="32">
        <f>IF(OR(Antragsteller!D461="",Antragsteller!D461=0),"",Antragsteller!D461)</f>
      </c>
      <c r="F478" s="101">
        <f>IF($Q$20="Nein",IF(OR(Antragsteller!J461="",Antragsteller!J461=0),"",Antragsteller!J461),$Q$21)</f>
      </c>
      <c r="G478"/>
      <c r="I478" s="108"/>
      <c r="J478" s="100"/>
      <c r="K478" s="108">
        <f t="shared" si="56"/>
        <v>0</v>
      </c>
      <c r="L478" s="253">
        <f t="shared" si="57"/>
        <v>0</v>
      </c>
      <c r="M478" s="253">
        <f t="shared" si="58"/>
        <v>0</v>
      </c>
      <c r="N478" s="108">
        <f t="shared" si="59"/>
      </c>
      <c r="O478" s="98">
        <f t="shared" si="60"/>
      </c>
      <c r="P478" s="185">
        <f t="shared" si="61"/>
      </c>
      <c r="Q478" s="182">
        <f t="shared" si="55"/>
      </c>
      <c r="R478" s="179">
        <f t="shared" si="62"/>
        <v>0</v>
      </c>
    </row>
    <row r="479" spans="2:18" ht="15" customHeight="1">
      <c r="B479" s="30">
        <f t="shared" si="63"/>
      </c>
      <c r="C479" s="32">
        <f>IF(OR(Antragsteller!D462="",Antragsteller!D462=0),"",Antragsteller!D462)</f>
      </c>
      <c r="F479" s="101">
        <f>IF($Q$20="Nein",IF(OR(Antragsteller!J462="",Antragsteller!J462=0),"",Antragsteller!J462),$Q$21)</f>
      </c>
      <c r="G479"/>
      <c r="I479" s="108"/>
      <c r="J479" s="100"/>
      <c r="K479" s="108">
        <f t="shared" si="56"/>
        <v>0</v>
      </c>
      <c r="L479" s="253">
        <f t="shared" si="57"/>
        <v>0</v>
      </c>
      <c r="M479" s="253">
        <f t="shared" si="58"/>
        <v>0</v>
      </c>
      <c r="N479" s="108">
        <f t="shared" si="59"/>
      </c>
      <c r="O479" s="98">
        <f t="shared" si="60"/>
      </c>
      <c r="P479" s="185">
        <f t="shared" si="61"/>
      </c>
      <c r="Q479" s="182">
        <f t="shared" si="55"/>
      </c>
      <c r="R479" s="179">
        <f t="shared" si="62"/>
        <v>0</v>
      </c>
    </row>
    <row r="480" spans="2:18" ht="15" customHeight="1">
      <c r="B480" s="30">
        <f t="shared" si="63"/>
      </c>
      <c r="C480" s="32">
        <f>IF(OR(Antragsteller!D463="",Antragsteller!D463=0),"",Antragsteller!D463)</f>
      </c>
      <c r="F480" s="101">
        <f>IF($Q$20="Nein",IF(OR(Antragsteller!J463="",Antragsteller!J463=0),"",Antragsteller!J463),$Q$21)</f>
      </c>
      <c r="G480"/>
      <c r="I480" s="108"/>
      <c r="J480" s="100"/>
      <c r="K480" s="108">
        <f t="shared" si="56"/>
        <v>0</v>
      </c>
      <c r="L480" s="253">
        <f t="shared" si="57"/>
        <v>0</v>
      </c>
      <c r="M480" s="253">
        <f t="shared" si="58"/>
        <v>0</v>
      </c>
      <c r="N480" s="108">
        <f t="shared" si="59"/>
      </c>
      <c r="O480" s="98">
        <f t="shared" si="60"/>
      </c>
      <c r="P480" s="185">
        <f t="shared" si="61"/>
      </c>
      <c r="Q480" s="182">
        <f t="shared" si="55"/>
      </c>
      <c r="R480" s="179">
        <f t="shared" si="62"/>
        <v>0</v>
      </c>
    </row>
    <row r="481" spans="2:18" ht="15" customHeight="1">
      <c r="B481" s="30">
        <f t="shared" si="63"/>
      </c>
      <c r="C481" s="32">
        <f>IF(OR(Antragsteller!D464="",Antragsteller!D464=0),"",Antragsteller!D464)</f>
      </c>
      <c r="F481" s="101">
        <f>IF($Q$20="Nein",IF(OR(Antragsteller!J464="",Antragsteller!J464=0),"",Antragsteller!J464),$Q$21)</f>
      </c>
      <c r="G481"/>
      <c r="I481" s="108"/>
      <c r="J481" s="100"/>
      <c r="K481" s="108">
        <f t="shared" si="56"/>
        <v>0</v>
      </c>
      <c r="L481" s="253">
        <f t="shared" si="57"/>
        <v>0</v>
      </c>
      <c r="M481" s="253">
        <f t="shared" si="58"/>
        <v>0</v>
      </c>
      <c r="N481" s="108">
        <f t="shared" si="59"/>
      </c>
      <c r="O481" s="98">
        <f t="shared" si="60"/>
      </c>
      <c r="P481" s="185">
        <f t="shared" si="61"/>
      </c>
      <c r="Q481" s="182">
        <f t="shared" si="55"/>
      </c>
      <c r="R481" s="179">
        <f t="shared" si="62"/>
        <v>0</v>
      </c>
    </row>
    <row r="482" spans="2:18" ht="15" customHeight="1">
      <c r="B482" s="30">
        <f t="shared" si="63"/>
      </c>
      <c r="C482" s="32">
        <f>IF(OR(Antragsteller!D465="",Antragsteller!D465=0),"",Antragsteller!D465)</f>
      </c>
      <c r="F482" s="101">
        <f>IF($Q$20="Nein",IF(OR(Antragsteller!J465="",Antragsteller!J465=0),"",Antragsteller!J465),$Q$21)</f>
      </c>
      <c r="G482"/>
      <c r="I482" s="108"/>
      <c r="J482" s="100"/>
      <c r="K482" s="108">
        <f t="shared" si="56"/>
        <v>0</v>
      </c>
      <c r="L482" s="253">
        <f t="shared" si="57"/>
        <v>0</v>
      </c>
      <c r="M482" s="253">
        <f t="shared" si="58"/>
        <v>0</v>
      </c>
      <c r="N482" s="108">
        <f t="shared" si="59"/>
      </c>
      <c r="O482" s="98">
        <f t="shared" si="60"/>
      </c>
      <c r="P482" s="185">
        <f t="shared" si="61"/>
      </c>
      <c r="Q482" s="182">
        <f t="shared" si="55"/>
      </c>
      <c r="R482" s="179">
        <f t="shared" si="62"/>
        <v>0</v>
      </c>
    </row>
    <row r="483" spans="2:18" ht="15" customHeight="1">
      <c r="B483" s="30">
        <f t="shared" si="63"/>
      </c>
      <c r="C483" s="32">
        <f>IF(OR(Antragsteller!D466="",Antragsteller!D466=0),"",Antragsteller!D466)</f>
      </c>
      <c r="F483" s="101">
        <f>IF($Q$20="Nein",IF(OR(Antragsteller!J466="",Antragsteller!J466=0),"",Antragsteller!J466),$Q$21)</f>
      </c>
      <c r="G483"/>
      <c r="I483" s="108"/>
      <c r="J483" s="100"/>
      <c r="K483" s="108">
        <f t="shared" si="56"/>
        <v>0</v>
      </c>
      <c r="L483" s="253">
        <f t="shared" si="57"/>
        <v>0</v>
      </c>
      <c r="M483" s="253">
        <f t="shared" si="58"/>
        <v>0</v>
      </c>
      <c r="N483" s="108">
        <f t="shared" si="59"/>
      </c>
      <c r="O483" s="98">
        <f t="shared" si="60"/>
      </c>
      <c r="P483" s="185">
        <f t="shared" si="61"/>
      </c>
      <c r="Q483" s="182">
        <f t="shared" si="55"/>
      </c>
      <c r="R483" s="179">
        <f t="shared" si="62"/>
        <v>0</v>
      </c>
    </row>
    <row r="484" spans="2:18" ht="15" customHeight="1">
      <c r="B484" s="30">
        <f t="shared" si="63"/>
      </c>
      <c r="C484" s="32">
        <f>IF(OR(Antragsteller!D467="",Antragsteller!D467=0),"",Antragsteller!D467)</f>
      </c>
      <c r="F484" s="101">
        <f>IF($Q$20="Nein",IF(OR(Antragsteller!J467="",Antragsteller!J467=0),"",Antragsteller!J467),$Q$21)</f>
      </c>
      <c r="G484"/>
      <c r="I484" s="108"/>
      <c r="J484" s="100"/>
      <c r="K484" s="108">
        <f t="shared" si="56"/>
        <v>0</v>
      </c>
      <c r="L484" s="253">
        <f t="shared" si="57"/>
        <v>0</v>
      </c>
      <c r="M484" s="253">
        <f t="shared" si="58"/>
        <v>0</v>
      </c>
      <c r="N484" s="108">
        <f t="shared" si="59"/>
      </c>
      <c r="O484" s="98">
        <f t="shared" si="60"/>
      </c>
      <c r="P484" s="185">
        <f t="shared" si="61"/>
      </c>
      <c r="Q484" s="182">
        <f t="shared" si="55"/>
      </c>
      <c r="R484" s="179">
        <f t="shared" si="62"/>
        <v>0</v>
      </c>
    </row>
    <row r="485" spans="2:18" ht="15" customHeight="1">
      <c r="B485" s="30">
        <f t="shared" si="63"/>
      </c>
      <c r="C485" s="32">
        <f>IF(OR(Antragsteller!D468="",Antragsteller!D468=0),"",Antragsteller!D468)</f>
      </c>
      <c r="F485" s="101">
        <f>IF($Q$20="Nein",IF(OR(Antragsteller!J468="",Antragsteller!J468=0),"",Antragsteller!J468),$Q$21)</f>
      </c>
      <c r="G485"/>
      <c r="I485" s="108"/>
      <c r="J485" s="100"/>
      <c r="K485" s="108">
        <f t="shared" si="56"/>
        <v>0</v>
      </c>
      <c r="L485" s="253">
        <f t="shared" si="57"/>
        <v>0</v>
      </c>
      <c r="M485" s="253">
        <f t="shared" si="58"/>
        <v>0</v>
      </c>
      <c r="N485" s="108">
        <f t="shared" si="59"/>
      </c>
      <c r="O485" s="98">
        <f t="shared" si="60"/>
      </c>
      <c r="P485" s="185">
        <f t="shared" si="61"/>
      </c>
      <c r="Q485" s="182">
        <f t="shared" si="55"/>
      </c>
      <c r="R485" s="179">
        <f t="shared" si="62"/>
        <v>0</v>
      </c>
    </row>
    <row r="486" spans="2:18" ht="15" customHeight="1">
      <c r="B486" s="30">
        <f t="shared" si="63"/>
      </c>
      <c r="C486" s="32">
        <f>IF(OR(Antragsteller!D469="",Antragsteller!D469=0),"",Antragsteller!D469)</f>
      </c>
      <c r="F486" s="101">
        <f>IF($Q$20="Nein",IF(OR(Antragsteller!J469="",Antragsteller!J469=0),"",Antragsteller!J469),$Q$21)</f>
      </c>
      <c r="G486"/>
      <c r="I486" s="108"/>
      <c r="J486" s="100"/>
      <c r="K486" s="108">
        <f t="shared" si="56"/>
        <v>0</v>
      </c>
      <c r="L486" s="253">
        <f t="shared" si="57"/>
        <v>0</v>
      </c>
      <c r="M486" s="253">
        <f t="shared" si="58"/>
        <v>0</v>
      </c>
      <c r="N486" s="108">
        <f t="shared" si="59"/>
      </c>
      <c r="O486" s="98">
        <f t="shared" si="60"/>
      </c>
      <c r="P486" s="185">
        <f t="shared" si="61"/>
      </c>
      <c r="Q486" s="182">
        <f t="shared" si="55"/>
      </c>
      <c r="R486" s="179">
        <f t="shared" si="62"/>
        <v>0</v>
      </c>
    </row>
    <row r="487" spans="2:18" ht="15" customHeight="1">
      <c r="B487" s="30">
        <f t="shared" si="63"/>
      </c>
      <c r="C487" s="32">
        <f>IF(OR(Antragsteller!D470="",Antragsteller!D470=0),"",Antragsteller!D470)</f>
      </c>
      <c r="F487" s="101">
        <f>IF($Q$20="Nein",IF(OR(Antragsteller!J470="",Antragsteller!J470=0),"",Antragsteller!J470),$Q$21)</f>
      </c>
      <c r="G487"/>
      <c r="I487" s="108"/>
      <c r="J487" s="100"/>
      <c r="K487" s="108">
        <f t="shared" si="56"/>
        <v>0</v>
      </c>
      <c r="L487" s="253">
        <f t="shared" si="57"/>
        <v>0</v>
      </c>
      <c r="M487" s="253">
        <f t="shared" si="58"/>
        <v>0</v>
      </c>
      <c r="N487" s="108">
        <f t="shared" si="59"/>
      </c>
      <c r="O487" s="98">
        <f t="shared" si="60"/>
      </c>
      <c r="P487" s="185">
        <f t="shared" si="61"/>
      </c>
      <c r="Q487" s="182">
        <f t="shared" si="55"/>
      </c>
      <c r="R487" s="179">
        <f t="shared" si="62"/>
        <v>0</v>
      </c>
    </row>
    <row r="488" spans="2:18" ht="15" customHeight="1">
      <c r="B488" s="30">
        <f t="shared" si="63"/>
      </c>
      <c r="C488" s="32">
        <f>IF(OR(Antragsteller!D471="",Antragsteller!D471=0),"",Antragsteller!D471)</f>
      </c>
      <c r="F488" s="101">
        <f>IF($Q$20="Nein",IF(OR(Antragsteller!J471="",Antragsteller!J471=0),"",Antragsteller!J471),$Q$21)</f>
      </c>
      <c r="G488"/>
      <c r="I488" s="108"/>
      <c r="J488" s="100"/>
      <c r="K488" s="108">
        <f t="shared" si="56"/>
        <v>0</v>
      </c>
      <c r="L488" s="253">
        <f t="shared" si="57"/>
        <v>0</v>
      </c>
      <c r="M488" s="253">
        <f t="shared" si="58"/>
        <v>0</v>
      </c>
      <c r="N488" s="108">
        <f t="shared" si="59"/>
      </c>
      <c r="O488" s="98">
        <f t="shared" si="60"/>
      </c>
      <c r="P488" s="185">
        <f t="shared" si="61"/>
      </c>
      <c r="Q488" s="182">
        <f t="shared" si="55"/>
      </c>
      <c r="R488" s="179">
        <f t="shared" si="62"/>
        <v>0</v>
      </c>
    </row>
    <row r="489" spans="2:18" ht="15" customHeight="1">
      <c r="B489" s="30">
        <f t="shared" si="63"/>
      </c>
      <c r="C489" s="32">
        <f>IF(OR(Antragsteller!D472="",Antragsteller!D472=0),"",Antragsteller!D472)</f>
      </c>
      <c r="F489" s="101">
        <f>IF($Q$20="Nein",IF(OR(Antragsteller!J472="",Antragsteller!J472=0),"",Antragsteller!J472),$Q$21)</f>
      </c>
      <c r="G489"/>
      <c r="I489" s="108"/>
      <c r="J489" s="100"/>
      <c r="K489" s="108">
        <f t="shared" si="56"/>
        <v>0</v>
      </c>
      <c r="L489" s="253">
        <f t="shared" si="57"/>
        <v>0</v>
      </c>
      <c r="M489" s="253">
        <f t="shared" si="58"/>
        <v>0</v>
      </c>
      <c r="N489" s="108">
        <f t="shared" si="59"/>
      </c>
      <c r="O489" s="98">
        <f t="shared" si="60"/>
      </c>
      <c r="P489" s="185">
        <f t="shared" si="61"/>
      </c>
      <c r="Q489" s="182">
        <f t="shared" si="55"/>
      </c>
      <c r="R489" s="179">
        <f t="shared" si="62"/>
        <v>0</v>
      </c>
    </row>
    <row r="490" spans="2:18" ht="15" customHeight="1">
      <c r="B490" s="30">
        <f t="shared" si="63"/>
      </c>
      <c r="C490" s="32">
        <f>IF(OR(Antragsteller!D473="",Antragsteller!D473=0),"",Antragsteller!D473)</f>
      </c>
      <c r="F490" s="101">
        <f>IF($Q$20="Nein",IF(OR(Antragsteller!J473="",Antragsteller!J473=0),"",Antragsteller!J473),$Q$21)</f>
      </c>
      <c r="G490"/>
      <c r="I490" s="108"/>
      <c r="J490" s="100"/>
      <c r="K490" s="108">
        <f t="shared" si="56"/>
        <v>0</v>
      </c>
      <c r="L490" s="253">
        <f t="shared" si="57"/>
        <v>0</v>
      </c>
      <c r="M490" s="253">
        <f t="shared" si="58"/>
        <v>0</v>
      </c>
      <c r="N490" s="108">
        <f t="shared" si="59"/>
      </c>
      <c r="O490" s="98">
        <f t="shared" si="60"/>
      </c>
      <c r="P490" s="185">
        <f t="shared" si="61"/>
      </c>
      <c r="Q490" s="182">
        <f t="shared" si="55"/>
      </c>
      <c r="R490" s="179">
        <f t="shared" si="62"/>
        <v>0</v>
      </c>
    </row>
    <row r="491" spans="2:18" ht="15" customHeight="1">
      <c r="B491" s="30">
        <f t="shared" si="63"/>
      </c>
      <c r="C491" s="32">
        <f>IF(OR(Antragsteller!D474="",Antragsteller!D474=0),"",Antragsteller!D474)</f>
      </c>
      <c r="F491" s="101">
        <f>IF($Q$20="Nein",IF(OR(Antragsteller!J474="",Antragsteller!J474=0),"",Antragsteller!J474),$Q$21)</f>
      </c>
      <c r="G491"/>
      <c r="I491" s="108"/>
      <c r="J491" s="100"/>
      <c r="K491" s="108">
        <f t="shared" si="56"/>
        <v>0</v>
      </c>
      <c r="L491" s="253">
        <f t="shared" si="57"/>
        <v>0</v>
      </c>
      <c r="M491" s="253">
        <f t="shared" si="58"/>
        <v>0</v>
      </c>
      <c r="N491" s="108">
        <f t="shared" si="59"/>
      </c>
      <c r="O491" s="98">
        <f t="shared" si="60"/>
      </c>
      <c r="P491" s="185">
        <f t="shared" si="61"/>
      </c>
      <c r="Q491" s="182">
        <f t="shared" si="55"/>
      </c>
      <c r="R491" s="179">
        <f t="shared" si="62"/>
        <v>0</v>
      </c>
    </row>
    <row r="492" spans="2:18" ht="15" customHeight="1">
      <c r="B492" s="30">
        <f t="shared" si="63"/>
      </c>
      <c r="C492" s="32">
        <f>IF(OR(Antragsteller!D475="",Antragsteller!D475=0),"",Antragsteller!D475)</f>
      </c>
      <c r="F492" s="101">
        <f>IF($Q$20="Nein",IF(OR(Antragsteller!J475="",Antragsteller!J475=0),"",Antragsteller!J475),$Q$21)</f>
      </c>
      <c r="G492"/>
      <c r="I492" s="108"/>
      <c r="J492" s="100"/>
      <c r="K492" s="108">
        <f t="shared" si="56"/>
        <v>0</v>
      </c>
      <c r="L492" s="253">
        <f t="shared" si="57"/>
        <v>0</v>
      </c>
      <c r="M492" s="253">
        <f t="shared" si="58"/>
        <v>0</v>
      </c>
      <c r="N492" s="108">
        <f t="shared" si="59"/>
      </c>
      <c r="O492" s="98">
        <f t="shared" si="60"/>
      </c>
      <c r="P492" s="185">
        <f t="shared" si="61"/>
      </c>
      <c r="Q492" s="182">
        <f t="shared" si="55"/>
      </c>
      <c r="R492" s="179">
        <f t="shared" si="62"/>
        <v>0</v>
      </c>
    </row>
    <row r="493" spans="2:18" ht="15" customHeight="1">
      <c r="B493" s="30">
        <f t="shared" si="63"/>
      </c>
      <c r="C493" s="32">
        <f>IF(OR(Antragsteller!D476="",Antragsteller!D476=0),"",Antragsteller!D476)</f>
      </c>
      <c r="F493" s="101">
        <f>IF($Q$20="Nein",IF(OR(Antragsteller!J476="",Antragsteller!J476=0),"",Antragsteller!J476),$Q$21)</f>
      </c>
      <c r="G493"/>
      <c r="I493" s="108"/>
      <c r="J493" s="100"/>
      <c r="K493" s="108">
        <f t="shared" si="56"/>
        <v>0</v>
      </c>
      <c r="L493" s="253">
        <f t="shared" si="57"/>
        <v>0</v>
      </c>
      <c r="M493" s="253">
        <f t="shared" si="58"/>
        <v>0</v>
      </c>
      <c r="N493" s="108">
        <f t="shared" si="59"/>
      </c>
      <c r="O493" s="98">
        <f t="shared" si="60"/>
      </c>
      <c r="P493" s="185">
        <f t="shared" si="61"/>
      </c>
      <c r="Q493" s="182">
        <f t="shared" si="55"/>
      </c>
      <c r="R493" s="179">
        <f t="shared" si="62"/>
        <v>0</v>
      </c>
    </row>
    <row r="494" spans="2:18" ht="15" customHeight="1">
      <c r="B494" s="30">
        <f t="shared" si="63"/>
      </c>
      <c r="C494" s="32">
        <f>IF(OR(Antragsteller!D477="",Antragsteller!D477=0),"",Antragsteller!D477)</f>
      </c>
      <c r="F494" s="101">
        <f>IF($Q$20="Nein",IF(OR(Antragsteller!J477="",Antragsteller!J477=0),"",Antragsteller!J477),$Q$21)</f>
      </c>
      <c r="G494"/>
      <c r="I494" s="108"/>
      <c r="J494" s="100"/>
      <c r="K494" s="108">
        <f t="shared" si="56"/>
        <v>0</v>
      </c>
      <c r="L494" s="253">
        <f t="shared" si="57"/>
        <v>0</v>
      </c>
      <c r="M494" s="253">
        <f t="shared" si="58"/>
        <v>0</v>
      </c>
      <c r="N494" s="108">
        <f t="shared" si="59"/>
      </c>
      <c r="O494" s="98">
        <f t="shared" si="60"/>
      </c>
      <c r="P494" s="185">
        <f t="shared" si="61"/>
      </c>
      <c r="Q494" s="182">
        <f t="shared" si="55"/>
      </c>
      <c r="R494" s="179">
        <f t="shared" si="62"/>
        <v>0</v>
      </c>
    </row>
    <row r="495" spans="2:18" ht="15" customHeight="1">
      <c r="B495" s="30">
        <f t="shared" si="63"/>
      </c>
      <c r="C495" s="32">
        <f>IF(OR(Antragsteller!D478="",Antragsteller!D478=0),"",Antragsteller!D478)</f>
      </c>
      <c r="F495" s="101">
        <f>IF($Q$20="Nein",IF(OR(Antragsteller!J478="",Antragsteller!J478=0),"",Antragsteller!J478),$Q$21)</f>
      </c>
      <c r="G495"/>
      <c r="I495" s="108"/>
      <c r="J495" s="100"/>
      <c r="K495" s="108">
        <f t="shared" si="56"/>
        <v>0</v>
      </c>
      <c r="L495" s="253">
        <f t="shared" si="57"/>
        <v>0</v>
      </c>
      <c r="M495" s="253">
        <f t="shared" si="58"/>
        <v>0</v>
      </c>
      <c r="N495" s="108">
        <f t="shared" si="59"/>
      </c>
      <c r="O495" s="98">
        <f t="shared" si="60"/>
      </c>
      <c r="P495" s="185">
        <f t="shared" si="61"/>
      </c>
      <c r="Q495" s="182">
        <f aca="true" t="shared" si="64" ref="Q495:Q546">IF(AND(B495&lt;&gt;"",$F$21&lt;&gt;""),MIN(K495*$F$22,$Q$28/KorrekturTeilnehmerzahl),"")</f>
      </c>
      <c r="R495" s="179">
        <f t="shared" si="62"/>
        <v>0</v>
      </c>
    </row>
    <row r="496" spans="2:18" ht="15" customHeight="1">
      <c r="B496" s="30">
        <f t="shared" si="63"/>
      </c>
      <c r="C496" s="32">
        <f>IF(OR(Antragsteller!D479="",Antragsteller!D479=0),"",Antragsteller!D479)</f>
      </c>
      <c r="F496" s="101">
        <f>IF($Q$20="Nein",IF(OR(Antragsteller!J479="",Antragsteller!J479=0),"",Antragsteller!J479),$Q$21)</f>
      </c>
      <c r="G496"/>
      <c r="I496" s="108"/>
      <c r="J496" s="100"/>
      <c r="K496" s="108">
        <f aca="true" t="shared" si="65" ref="K496:K546">IF(B496&lt;&gt;"",IF(AND($Q$20="Nein",I496&lt;&gt;""),I496,IF(F496&lt;&gt;"",F496,0)),0)</f>
        <v>0</v>
      </c>
      <c r="L496" s="253">
        <f aca="true" t="shared" si="66" ref="L496:L546">IF(ISERROR(IF(($Q496/($Q$28/$Q$19))&gt;=0.8,($Q$16*0.9),(($Q$16+$Q496)*0.5))),0,IF(($Q496/($Q$28/$Q$19))&gt;=0.8,(($Q$28/$Q$19)*0.9),((($Q$28/$Q$19)+$Q496)*0.5)))</f>
        <v>0</v>
      </c>
      <c r="M496" s="253">
        <f aca="true" t="shared" si="67" ref="M496:M546">$Q$16-L496</f>
        <v>0</v>
      </c>
      <c r="N496" s="108">
        <f aca="true" t="shared" si="68" ref="N496:N546">IF(AND(B496&lt;&gt;"",C496&lt;&gt;""),ROUND(Q496/($Q$16+Q496)*100,2),"")</f>
      </c>
      <c r="O496" s="98">
        <f aca="true" t="shared" si="69" ref="O496:O546">IF(AND(B496&lt;&gt;"",C496&lt;&gt;""),TEXT(M496/$Q$16*100,"0,00")&amp;" / "&amp;ROUND(M496/($Q$16+Q496)*100,2),"")</f>
      </c>
      <c r="P496" s="185">
        <f aca="true" t="shared" si="70" ref="P496:P546">IF(AND(B496&lt;&gt;"",C496&lt;&gt;""),ROUND(IF((Q496/$Q$16)&gt;=0.8,($Q$16*0.9),(($Q$16+Q496)*0.5))/($Q$16+Q496)*100,2),"")</f>
      </c>
      <c r="Q496" s="182">
        <f t="shared" si="64"/>
      </c>
      <c r="R496" s="179">
        <f aca="true" t="shared" si="71" ref="R496:R546">IF(AND($B496&lt;&gt;"",$C496&lt;&gt;""),IF(AND($Q$20="Ja",$Q$21&lt;&gt;"",$Q$21&lt;&gt;0,$Q$21&lt;=$F$14),"ok",IF(AND($Q$20="Nein",OR($I496&lt;&gt;"",$F496&lt;&gt;"")),"ok","")),)</f>
        <v>0</v>
      </c>
    </row>
    <row r="497" spans="2:18" ht="15" customHeight="1">
      <c r="B497" s="30">
        <f t="shared" si="63"/>
      </c>
      <c r="C497" s="32">
        <f>IF(OR(Antragsteller!D480="",Antragsteller!D480=0),"",Antragsteller!D480)</f>
      </c>
      <c r="F497" s="101">
        <f>IF($Q$20="Nein",IF(OR(Antragsteller!J480="",Antragsteller!J480=0),"",Antragsteller!J480),$Q$21)</f>
      </c>
      <c r="G497"/>
      <c r="I497" s="108"/>
      <c r="J497" s="100"/>
      <c r="K497" s="108">
        <f t="shared" si="65"/>
        <v>0</v>
      </c>
      <c r="L497" s="253">
        <f t="shared" si="66"/>
        <v>0</v>
      </c>
      <c r="M497" s="253">
        <f t="shared" si="67"/>
        <v>0</v>
      </c>
      <c r="N497" s="108">
        <f t="shared" si="68"/>
      </c>
      <c r="O497" s="98">
        <f t="shared" si="69"/>
      </c>
      <c r="P497" s="185">
        <f t="shared" si="70"/>
      </c>
      <c r="Q497" s="182">
        <f t="shared" si="64"/>
      </c>
      <c r="R497" s="179">
        <f t="shared" si="71"/>
        <v>0</v>
      </c>
    </row>
    <row r="498" spans="2:18" ht="15" customHeight="1">
      <c r="B498" s="30">
        <f t="shared" si="63"/>
      </c>
      <c r="C498" s="32">
        <f>IF(OR(Antragsteller!D481="",Antragsteller!D481=0),"",Antragsteller!D481)</f>
      </c>
      <c r="F498" s="101">
        <f>IF($Q$20="Nein",IF(OR(Antragsteller!J481="",Antragsteller!J481=0),"",Antragsteller!J481),$Q$21)</f>
      </c>
      <c r="G498"/>
      <c r="I498" s="108"/>
      <c r="J498" s="100"/>
      <c r="K498" s="108">
        <f t="shared" si="65"/>
        <v>0</v>
      </c>
      <c r="L498" s="253">
        <f t="shared" si="66"/>
        <v>0</v>
      </c>
      <c r="M498" s="253">
        <f t="shared" si="67"/>
        <v>0</v>
      </c>
      <c r="N498" s="108">
        <f t="shared" si="68"/>
      </c>
      <c r="O498" s="98">
        <f t="shared" si="69"/>
      </c>
      <c r="P498" s="185">
        <f t="shared" si="70"/>
      </c>
      <c r="Q498" s="182">
        <f t="shared" si="64"/>
      </c>
      <c r="R498" s="179">
        <f t="shared" si="71"/>
        <v>0</v>
      </c>
    </row>
    <row r="499" spans="2:18" ht="15" customHeight="1">
      <c r="B499" s="30">
        <f t="shared" si="63"/>
      </c>
      <c r="C499" s="32">
        <f>IF(OR(Antragsteller!D482="",Antragsteller!D482=0),"",Antragsteller!D482)</f>
      </c>
      <c r="F499" s="101">
        <f>IF($Q$20="Nein",IF(OR(Antragsteller!J482="",Antragsteller!J482=0),"",Antragsteller!J482),$Q$21)</f>
      </c>
      <c r="G499"/>
      <c r="I499" s="108"/>
      <c r="J499" s="100"/>
      <c r="K499" s="108">
        <f t="shared" si="65"/>
        <v>0</v>
      </c>
      <c r="L499" s="253">
        <f t="shared" si="66"/>
        <v>0</v>
      </c>
      <c r="M499" s="253">
        <f t="shared" si="67"/>
        <v>0</v>
      </c>
      <c r="N499" s="108">
        <f t="shared" si="68"/>
      </c>
      <c r="O499" s="98">
        <f t="shared" si="69"/>
      </c>
      <c r="P499" s="185">
        <f t="shared" si="70"/>
      </c>
      <c r="Q499" s="182">
        <f t="shared" si="64"/>
      </c>
      <c r="R499" s="179">
        <f t="shared" si="71"/>
        <v>0</v>
      </c>
    </row>
    <row r="500" spans="2:18" ht="15" customHeight="1">
      <c r="B500" s="30">
        <f t="shared" si="63"/>
      </c>
      <c r="C500" s="32">
        <f>IF(OR(Antragsteller!D483="",Antragsteller!D483=0),"",Antragsteller!D483)</f>
      </c>
      <c r="F500" s="101">
        <f>IF($Q$20="Nein",IF(OR(Antragsteller!J483="",Antragsteller!J483=0),"",Antragsteller!J483),$Q$21)</f>
      </c>
      <c r="G500"/>
      <c r="I500" s="108"/>
      <c r="J500" s="100"/>
      <c r="K500" s="108">
        <f t="shared" si="65"/>
        <v>0</v>
      </c>
      <c r="L500" s="253">
        <f t="shared" si="66"/>
        <v>0</v>
      </c>
      <c r="M500" s="253">
        <f t="shared" si="67"/>
        <v>0</v>
      </c>
      <c r="N500" s="108">
        <f t="shared" si="68"/>
      </c>
      <c r="O500" s="98">
        <f t="shared" si="69"/>
      </c>
      <c r="P500" s="185">
        <f t="shared" si="70"/>
      </c>
      <c r="Q500" s="182">
        <f t="shared" si="64"/>
      </c>
      <c r="R500" s="179">
        <f t="shared" si="71"/>
        <v>0</v>
      </c>
    </row>
    <row r="501" spans="2:18" ht="15" customHeight="1">
      <c r="B501" s="30">
        <f t="shared" si="63"/>
      </c>
      <c r="C501" s="32">
        <f>IF(OR(Antragsteller!D484="",Antragsteller!D484=0),"",Antragsteller!D484)</f>
      </c>
      <c r="F501" s="101">
        <f>IF($Q$20="Nein",IF(OR(Antragsteller!J484="",Antragsteller!J484=0),"",Antragsteller!J484),$Q$21)</f>
      </c>
      <c r="G501"/>
      <c r="I501" s="108"/>
      <c r="J501" s="100"/>
      <c r="K501" s="108">
        <f t="shared" si="65"/>
        <v>0</v>
      </c>
      <c r="L501" s="253">
        <f t="shared" si="66"/>
        <v>0</v>
      </c>
      <c r="M501" s="253">
        <f t="shared" si="67"/>
        <v>0</v>
      </c>
      <c r="N501" s="108">
        <f t="shared" si="68"/>
      </c>
      <c r="O501" s="98">
        <f t="shared" si="69"/>
      </c>
      <c r="P501" s="185">
        <f t="shared" si="70"/>
      </c>
      <c r="Q501" s="182">
        <f t="shared" si="64"/>
      </c>
      <c r="R501" s="179">
        <f t="shared" si="71"/>
        <v>0</v>
      </c>
    </row>
    <row r="502" spans="2:18" ht="15" customHeight="1">
      <c r="B502" s="30">
        <f t="shared" si="63"/>
      </c>
      <c r="C502" s="32">
        <f>IF(OR(Antragsteller!D485="",Antragsteller!D485=0),"",Antragsteller!D485)</f>
      </c>
      <c r="F502" s="101">
        <f>IF($Q$20="Nein",IF(OR(Antragsteller!J485="",Antragsteller!J485=0),"",Antragsteller!J485),$Q$21)</f>
      </c>
      <c r="G502"/>
      <c r="I502" s="108"/>
      <c r="J502" s="100"/>
      <c r="K502" s="108">
        <f t="shared" si="65"/>
        <v>0</v>
      </c>
      <c r="L502" s="253">
        <f t="shared" si="66"/>
        <v>0</v>
      </c>
      <c r="M502" s="253">
        <f t="shared" si="67"/>
        <v>0</v>
      </c>
      <c r="N502" s="108">
        <f t="shared" si="68"/>
      </c>
      <c r="O502" s="98">
        <f t="shared" si="69"/>
      </c>
      <c r="P502" s="185">
        <f t="shared" si="70"/>
      </c>
      <c r="Q502" s="182">
        <f t="shared" si="64"/>
      </c>
      <c r="R502" s="179">
        <f t="shared" si="71"/>
        <v>0</v>
      </c>
    </row>
    <row r="503" spans="2:18" ht="15" customHeight="1">
      <c r="B503" s="30">
        <f t="shared" si="63"/>
      </c>
      <c r="C503" s="32">
        <f>IF(OR(Antragsteller!D486="",Antragsteller!D486=0),"",Antragsteller!D486)</f>
      </c>
      <c r="F503" s="101">
        <f>IF($Q$20="Nein",IF(OR(Antragsteller!J486="",Antragsteller!J486=0),"",Antragsteller!J486),$Q$21)</f>
      </c>
      <c r="G503"/>
      <c r="I503" s="108"/>
      <c r="J503" s="100"/>
      <c r="K503" s="108">
        <f t="shared" si="65"/>
        <v>0</v>
      </c>
      <c r="L503" s="253">
        <f t="shared" si="66"/>
        <v>0</v>
      </c>
      <c r="M503" s="253">
        <f t="shared" si="67"/>
        <v>0</v>
      </c>
      <c r="N503" s="108">
        <f t="shared" si="68"/>
      </c>
      <c r="O503" s="98">
        <f t="shared" si="69"/>
      </c>
      <c r="P503" s="185">
        <f t="shared" si="70"/>
      </c>
      <c r="Q503" s="182">
        <f t="shared" si="64"/>
      </c>
      <c r="R503" s="179">
        <f t="shared" si="71"/>
        <v>0</v>
      </c>
    </row>
    <row r="504" spans="2:18" ht="15" customHeight="1">
      <c r="B504" s="30">
        <f t="shared" si="63"/>
      </c>
      <c r="C504" s="32">
        <f>IF(OR(Antragsteller!D487="",Antragsteller!D487=0),"",Antragsteller!D487)</f>
      </c>
      <c r="F504" s="101">
        <f>IF($Q$20="Nein",IF(OR(Antragsteller!J487="",Antragsteller!J487=0),"",Antragsteller!J487),$Q$21)</f>
      </c>
      <c r="G504"/>
      <c r="I504" s="108"/>
      <c r="J504" s="100"/>
      <c r="K504" s="108">
        <f t="shared" si="65"/>
        <v>0</v>
      </c>
      <c r="L504" s="253">
        <f t="shared" si="66"/>
        <v>0</v>
      </c>
      <c r="M504" s="253">
        <f t="shared" si="67"/>
        <v>0</v>
      </c>
      <c r="N504" s="108">
        <f t="shared" si="68"/>
      </c>
      <c r="O504" s="98">
        <f t="shared" si="69"/>
      </c>
      <c r="P504" s="185">
        <f t="shared" si="70"/>
      </c>
      <c r="Q504" s="182">
        <f t="shared" si="64"/>
      </c>
      <c r="R504" s="179">
        <f t="shared" si="71"/>
        <v>0</v>
      </c>
    </row>
    <row r="505" spans="2:18" ht="15" customHeight="1">
      <c r="B505" s="30">
        <f t="shared" si="63"/>
      </c>
      <c r="C505" s="32">
        <f>IF(OR(Antragsteller!D488="",Antragsteller!D488=0),"",Antragsteller!D488)</f>
      </c>
      <c r="F505" s="101">
        <f>IF($Q$20="Nein",IF(OR(Antragsteller!J488="",Antragsteller!J488=0),"",Antragsteller!J488),$Q$21)</f>
      </c>
      <c r="G505"/>
      <c r="I505" s="108"/>
      <c r="J505" s="100"/>
      <c r="K505" s="108">
        <f t="shared" si="65"/>
        <v>0</v>
      </c>
      <c r="L505" s="253">
        <f t="shared" si="66"/>
        <v>0</v>
      </c>
      <c r="M505" s="253">
        <f t="shared" si="67"/>
        <v>0</v>
      </c>
      <c r="N505" s="108">
        <f t="shared" si="68"/>
      </c>
      <c r="O505" s="98">
        <f t="shared" si="69"/>
      </c>
      <c r="P505" s="185">
        <f t="shared" si="70"/>
      </c>
      <c r="Q505" s="182">
        <f t="shared" si="64"/>
      </c>
      <c r="R505" s="179">
        <f t="shared" si="71"/>
        <v>0</v>
      </c>
    </row>
    <row r="506" spans="2:18" ht="15" customHeight="1">
      <c r="B506" s="30">
        <f t="shared" si="63"/>
      </c>
      <c r="C506" s="32">
        <f>IF(OR(Antragsteller!D489="",Antragsteller!D489=0),"",Antragsteller!D489)</f>
      </c>
      <c r="F506" s="101">
        <f>IF($Q$20="Nein",IF(OR(Antragsteller!J489="",Antragsteller!J489=0),"",Antragsteller!J489),$Q$21)</f>
      </c>
      <c r="G506"/>
      <c r="I506" s="108"/>
      <c r="J506" s="100"/>
      <c r="K506" s="108">
        <f t="shared" si="65"/>
        <v>0</v>
      </c>
      <c r="L506" s="253">
        <f t="shared" si="66"/>
        <v>0</v>
      </c>
      <c r="M506" s="253">
        <f t="shared" si="67"/>
        <v>0</v>
      </c>
      <c r="N506" s="108">
        <f t="shared" si="68"/>
      </c>
      <c r="O506" s="98">
        <f t="shared" si="69"/>
      </c>
      <c r="P506" s="185">
        <f t="shared" si="70"/>
      </c>
      <c r="Q506" s="182">
        <f t="shared" si="64"/>
      </c>
      <c r="R506" s="179">
        <f t="shared" si="71"/>
        <v>0</v>
      </c>
    </row>
    <row r="507" spans="2:18" ht="15" customHeight="1">
      <c r="B507" s="30">
        <f t="shared" si="63"/>
      </c>
      <c r="C507" s="32">
        <f>IF(OR(Antragsteller!D490="",Antragsteller!D490=0),"",Antragsteller!D490)</f>
      </c>
      <c r="F507" s="101">
        <f>IF($Q$20="Nein",IF(OR(Antragsteller!J490="",Antragsteller!J490=0),"",Antragsteller!J490),$Q$21)</f>
      </c>
      <c r="G507"/>
      <c r="I507" s="108"/>
      <c r="J507" s="100"/>
      <c r="K507" s="108">
        <f t="shared" si="65"/>
        <v>0</v>
      </c>
      <c r="L507" s="253">
        <f t="shared" si="66"/>
        <v>0</v>
      </c>
      <c r="M507" s="253">
        <f t="shared" si="67"/>
        <v>0</v>
      </c>
      <c r="N507" s="108">
        <f t="shared" si="68"/>
      </c>
      <c r="O507" s="98">
        <f t="shared" si="69"/>
      </c>
      <c r="P507" s="185">
        <f t="shared" si="70"/>
      </c>
      <c r="Q507" s="182">
        <f t="shared" si="64"/>
      </c>
      <c r="R507" s="179">
        <f t="shared" si="71"/>
        <v>0</v>
      </c>
    </row>
    <row r="508" spans="2:18" ht="15" customHeight="1">
      <c r="B508" s="30">
        <f t="shared" si="63"/>
      </c>
      <c r="C508" s="32">
        <f>IF(OR(Antragsteller!D491="",Antragsteller!D491=0),"",Antragsteller!D491)</f>
      </c>
      <c r="F508" s="101">
        <f>IF($Q$20="Nein",IF(OR(Antragsteller!J491="",Antragsteller!J491=0),"",Antragsteller!J491),$Q$21)</f>
      </c>
      <c r="G508"/>
      <c r="I508" s="108"/>
      <c r="J508" s="100"/>
      <c r="K508" s="108">
        <f t="shared" si="65"/>
        <v>0</v>
      </c>
      <c r="L508" s="253">
        <f t="shared" si="66"/>
        <v>0</v>
      </c>
      <c r="M508" s="253">
        <f t="shared" si="67"/>
        <v>0</v>
      </c>
      <c r="N508" s="108">
        <f t="shared" si="68"/>
      </c>
      <c r="O508" s="98">
        <f t="shared" si="69"/>
      </c>
      <c r="P508" s="185">
        <f t="shared" si="70"/>
      </c>
      <c r="Q508" s="182">
        <f t="shared" si="64"/>
      </c>
      <c r="R508" s="179">
        <f t="shared" si="71"/>
        <v>0</v>
      </c>
    </row>
    <row r="509" spans="2:18" ht="15" customHeight="1">
      <c r="B509" s="30">
        <f t="shared" si="63"/>
      </c>
      <c r="C509" s="32">
        <f>IF(OR(Antragsteller!D492="",Antragsteller!D492=0),"",Antragsteller!D492)</f>
      </c>
      <c r="F509" s="101">
        <f>IF($Q$20="Nein",IF(OR(Antragsteller!J492="",Antragsteller!J492=0),"",Antragsteller!J492),$Q$21)</f>
      </c>
      <c r="G509"/>
      <c r="I509" s="108"/>
      <c r="J509" s="100"/>
      <c r="K509" s="108">
        <f t="shared" si="65"/>
        <v>0</v>
      </c>
      <c r="L509" s="253">
        <f t="shared" si="66"/>
        <v>0</v>
      </c>
      <c r="M509" s="253">
        <f t="shared" si="67"/>
        <v>0</v>
      </c>
      <c r="N509" s="108">
        <f t="shared" si="68"/>
      </c>
      <c r="O509" s="98">
        <f t="shared" si="69"/>
      </c>
      <c r="P509" s="185">
        <f t="shared" si="70"/>
      </c>
      <c r="Q509" s="182">
        <f t="shared" si="64"/>
      </c>
      <c r="R509" s="179">
        <f t="shared" si="71"/>
        <v>0</v>
      </c>
    </row>
    <row r="510" spans="2:18" ht="15" customHeight="1">
      <c r="B510" s="30">
        <f t="shared" si="63"/>
      </c>
      <c r="C510" s="32">
        <f>IF(OR(Antragsteller!D493="",Antragsteller!D493=0),"",Antragsteller!D493)</f>
      </c>
      <c r="F510" s="101">
        <f>IF($Q$20="Nein",IF(OR(Antragsteller!J493="",Antragsteller!J493=0),"",Antragsteller!J493),$Q$21)</f>
      </c>
      <c r="G510"/>
      <c r="I510" s="108"/>
      <c r="J510" s="100"/>
      <c r="K510" s="108">
        <f t="shared" si="65"/>
        <v>0</v>
      </c>
      <c r="L510" s="253">
        <f t="shared" si="66"/>
        <v>0</v>
      </c>
      <c r="M510" s="253">
        <f t="shared" si="67"/>
        <v>0</v>
      </c>
      <c r="N510" s="108">
        <f t="shared" si="68"/>
      </c>
      <c r="O510" s="98">
        <f t="shared" si="69"/>
      </c>
      <c r="P510" s="185">
        <f t="shared" si="70"/>
      </c>
      <c r="Q510" s="182">
        <f t="shared" si="64"/>
      </c>
      <c r="R510" s="179">
        <f t="shared" si="71"/>
        <v>0</v>
      </c>
    </row>
    <row r="511" spans="2:18" ht="15" customHeight="1">
      <c r="B511" s="30">
        <f t="shared" si="63"/>
      </c>
      <c r="C511" s="32">
        <f>IF(OR(Antragsteller!D494="",Antragsteller!D494=0),"",Antragsteller!D494)</f>
      </c>
      <c r="F511" s="101">
        <f>IF($Q$20="Nein",IF(OR(Antragsteller!J494="",Antragsteller!J494=0),"",Antragsteller!J494),$Q$21)</f>
      </c>
      <c r="G511"/>
      <c r="I511" s="108"/>
      <c r="J511" s="100"/>
      <c r="K511" s="108">
        <f t="shared" si="65"/>
        <v>0</v>
      </c>
      <c r="L511" s="253">
        <f t="shared" si="66"/>
        <v>0</v>
      </c>
      <c r="M511" s="253">
        <f t="shared" si="67"/>
        <v>0</v>
      </c>
      <c r="N511" s="108">
        <f t="shared" si="68"/>
      </c>
      <c r="O511" s="98">
        <f t="shared" si="69"/>
      </c>
      <c r="P511" s="185">
        <f t="shared" si="70"/>
      </c>
      <c r="Q511" s="182">
        <f t="shared" si="64"/>
      </c>
      <c r="R511" s="179">
        <f t="shared" si="71"/>
        <v>0</v>
      </c>
    </row>
    <row r="512" spans="2:18" ht="15" customHeight="1">
      <c r="B512" s="30">
        <f t="shared" si="63"/>
      </c>
      <c r="C512" s="32">
        <f>IF(OR(Antragsteller!D495="",Antragsteller!D495=0),"",Antragsteller!D495)</f>
      </c>
      <c r="F512" s="101">
        <f>IF($Q$20="Nein",IF(OR(Antragsteller!J495="",Antragsteller!J495=0),"",Antragsteller!J495),$Q$21)</f>
      </c>
      <c r="G512"/>
      <c r="I512" s="108"/>
      <c r="J512" s="100"/>
      <c r="K512" s="108">
        <f t="shared" si="65"/>
        <v>0</v>
      </c>
      <c r="L512" s="253">
        <f t="shared" si="66"/>
        <v>0</v>
      </c>
      <c r="M512" s="253">
        <f t="shared" si="67"/>
        <v>0</v>
      </c>
      <c r="N512" s="108">
        <f t="shared" si="68"/>
      </c>
      <c r="O512" s="98">
        <f t="shared" si="69"/>
      </c>
      <c r="P512" s="185">
        <f t="shared" si="70"/>
      </c>
      <c r="Q512" s="182">
        <f t="shared" si="64"/>
      </c>
      <c r="R512" s="179">
        <f t="shared" si="71"/>
        <v>0</v>
      </c>
    </row>
    <row r="513" spans="2:18" ht="15" customHeight="1">
      <c r="B513" s="30">
        <f t="shared" si="63"/>
      </c>
      <c r="C513" s="32">
        <f>IF(OR(Antragsteller!D496="",Antragsteller!D496=0),"",Antragsteller!D496)</f>
      </c>
      <c r="F513" s="101">
        <f>IF($Q$20="Nein",IF(OR(Antragsteller!J496="",Antragsteller!J496=0),"",Antragsteller!J496),$Q$21)</f>
      </c>
      <c r="G513"/>
      <c r="I513" s="108"/>
      <c r="J513" s="100"/>
      <c r="K513" s="108">
        <f t="shared" si="65"/>
        <v>0</v>
      </c>
      <c r="L513" s="253">
        <f t="shared" si="66"/>
        <v>0</v>
      </c>
      <c r="M513" s="253">
        <f t="shared" si="67"/>
        <v>0</v>
      </c>
      <c r="N513" s="108">
        <f t="shared" si="68"/>
      </c>
      <c r="O513" s="98">
        <f t="shared" si="69"/>
      </c>
      <c r="P513" s="185">
        <f t="shared" si="70"/>
      </c>
      <c r="Q513" s="182">
        <f t="shared" si="64"/>
      </c>
      <c r="R513" s="179">
        <f t="shared" si="71"/>
        <v>0</v>
      </c>
    </row>
    <row r="514" spans="2:18" ht="15" customHeight="1">
      <c r="B514" s="30">
        <f t="shared" si="63"/>
      </c>
      <c r="C514" s="32">
        <f>IF(OR(Antragsteller!D497="",Antragsteller!D497=0),"",Antragsteller!D497)</f>
      </c>
      <c r="F514" s="101">
        <f>IF($Q$20="Nein",IF(OR(Antragsteller!J497="",Antragsteller!J497=0),"",Antragsteller!J497),$Q$21)</f>
      </c>
      <c r="G514"/>
      <c r="I514" s="108"/>
      <c r="J514" s="100"/>
      <c r="K514" s="108">
        <f t="shared" si="65"/>
        <v>0</v>
      </c>
      <c r="L514" s="253">
        <f t="shared" si="66"/>
        <v>0</v>
      </c>
      <c r="M514" s="253">
        <f t="shared" si="67"/>
        <v>0</v>
      </c>
      <c r="N514" s="108">
        <f t="shared" si="68"/>
      </c>
      <c r="O514" s="98">
        <f t="shared" si="69"/>
      </c>
      <c r="P514" s="185">
        <f t="shared" si="70"/>
      </c>
      <c r="Q514" s="182">
        <f t="shared" si="64"/>
      </c>
      <c r="R514" s="179">
        <f t="shared" si="71"/>
        <v>0</v>
      </c>
    </row>
    <row r="515" spans="2:18" ht="15" customHeight="1">
      <c r="B515" s="30">
        <f t="shared" si="63"/>
      </c>
      <c r="C515" s="32">
        <f>IF(OR(Antragsteller!D498="",Antragsteller!D498=0),"",Antragsteller!D498)</f>
      </c>
      <c r="F515" s="101">
        <f>IF($Q$20="Nein",IF(OR(Antragsteller!J498="",Antragsteller!J498=0),"",Antragsteller!J498),$Q$21)</f>
      </c>
      <c r="G515"/>
      <c r="I515" s="108"/>
      <c r="J515" s="100"/>
      <c r="K515" s="108">
        <f t="shared" si="65"/>
        <v>0</v>
      </c>
      <c r="L515" s="253">
        <f t="shared" si="66"/>
        <v>0</v>
      </c>
      <c r="M515" s="253">
        <f t="shared" si="67"/>
        <v>0</v>
      </c>
      <c r="N515" s="108">
        <f t="shared" si="68"/>
      </c>
      <c r="O515" s="98">
        <f t="shared" si="69"/>
      </c>
      <c r="P515" s="185">
        <f t="shared" si="70"/>
      </c>
      <c r="Q515" s="182">
        <f t="shared" si="64"/>
      </c>
      <c r="R515" s="179">
        <f t="shared" si="71"/>
        <v>0</v>
      </c>
    </row>
    <row r="516" spans="2:18" ht="15" customHeight="1">
      <c r="B516" s="30">
        <f t="shared" si="63"/>
      </c>
      <c r="C516" s="32">
        <f>IF(OR(Antragsteller!D499="",Antragsteller!D499=0),"",Antragsteller!D499)</f>
      </c>
      <c r="F516" s="101">
        <f>IF($Q$20="Nein",IF(OR(Antragsteller!J499="",Antragsteller!J499=0),"",Antragsteller!J499),$Q$21)</f>
      </c>
      <c r="G516"/>
      <c r="I516" s="108"/>
      <c r="J516" s="100"/>
      <c r="K516" s="108">
        <f t="shared" si="65"/>
        <v>0</v>
      </c>
      <c r="L516" s="253">
        <f t="shared" si="66"/>
        <v>0</v>
      </c>
      <c r="M516" s="253">
        <f t="shared" si="67"/>
        <v>0</v>
      </c>
      <c r="N516" s="108">
        <f t="shared" si="68"/>
      </c>
      <c r="O516" s="98">
        <f t="shared" si="69"/>
      </c>
      <c r="P516" s="185">
        <f t="shared" si="70"/>
      </c>
      <c r="Q516" s="182">
        <f t="shared" si="64"/>
      </c>
      <c r="R516" s="179">
        <f t="shared" si="71"/>
        <v>0</v>
      </c>
    </row>
    <row r="517" spans="2:18" ht="15" customHeight="1">
      <c r="B517" s="30">
        <f aca="true" t="shared" si="72" ref="B517:B546">IF(OR(B516="",KorrekturTeilnehmerzahl=0,KorrekturTeilnehmerzahl=""),"",IF(B516="Nr.",1,IF(OR(B516=KorrekturTeilnehmerzahl,J494="Ja"),"",B516+"1")))</f>
      </c>
      <c r="C517" s="32">
        <f>IF(OR(Antragsteller!D500="",Antragsteller!D500=0),"",Antragsteller!D500)</f>
      </c>
      <c r="F517" s="101">
        <f>IF($Q$20="Nein",IF(OR(Antragsteller!J500="",Antragsteller!J500=0),"",Antragsteller!J500),$Q$21)</f>
      </c>
      <c r="G517"/>
      <c r="I517" s="108"/>
      <c r="J517" s="100"/>
      <c r="K517" s="108">
        <f t="shared" si="65"/>
        <v>0</v>
      </c>
      <c r="L517" s="253">
        <f t="shared" si="66"/>
        <v>0</v>
      </c>
      <c r="M517" s="253">
        <f t="shared" si="67"/>
        <v>0</v>
      </c>
      <c r="N517" s="108">
        <f t="shared" si="68"/>
      </c>
      <c r="O517" s="98">
        <f t="shared" si="69"/>
      </c>
      <c r="P517" s="185">
        <f t="shared" si="70"/>
      </c>
      <c r="Q517" s="182">
        <f t="shared" si="64"/>
      </c>
      <c r="R517" s="179">
        <f t="shared" si="71"/>
        <v>0</v>
      </c>
    </row>
    <row r="518" spans="2:18" ht="15" customHeight="1">
      <c r="B518" s="30">
        <f t="shared" si="72"/>
      </c>
      <c r="C518" s="32">
        <f>IF(OR(Antragsteller!D501="",Antragsteller!D501=0),"",Antragsteller!D501)</f>
      </c>
      <c r="F518" s="101">
        <f>IF($Q$20="Nein",IF(OR(Antragsteller!J501="",Antragsteller!J501=0),"",Antragsteller!J501),$Q$21)</f>
      </c>
      <c r="G518"/>
      <c r="I518" s="108"/>
      <c r="J518" s="100"/>
      <c r="K518" s="108">
        <f t="shared" si="65"/>
        <v>0</v>
      </c>
      <c r="L518" s="253">
        <f t="shared" si="66"/>
        <v>0</v>
      </c>
      <c r="M518" s="253">
        <f t="shared" si="67"/>
        <v>0</v>
      </c>
      <c r="N518" s="108">
        <f t="shared" si="68"/>
      </c>
      <c r="O518" s="98">
        <f t="shared" si="69"/>
      </c>
      <c r="P518" s="185">
        <f t="shared" si="70"/>
      </c>
      <c r="Q518" s="182">
        <f t="shared" si="64"/>
      </c>
      <c r="R518" s="179">
        <f t="shared" si="71"/>
        <v>0</v>
      </c>
    </row>
    <row r="519" spans="2:18" ht="15" customHeight="1">
      <c r="B519" s="30">
        <f t="shared" si="72"/>
      </c>
      <c r="C519" s="32">
        <f>IF(OR(Antragsteller!D502="",Antragsteller!D502=0),"",Antragsteller!D502)</f>
      </c>
      <c r="F519" s="101">
        <f>IF($Q$20="Nein",IF(OR(Antragsteller!J502="",Antragsteller!J502=0),"",Antragsteller!J502),$Q$21)</f>
      </c>
      <c r="G519"/>
      <c r="I519" s="108"/>
      <c r="J519" s="100"/>
      <c r="K519" s="108">
        <f t="shared" si="65"/>
        <v>0</v>
      </c>
      <c r="L519" s="253">
        <f t="shared" si="66"/>
        <v>0</v>
      </c>
      <c r="M519" s="253">
        <f t="shared" si="67"/>
        <v>0</v>
      </c>
      <c r="N519" s="108">
        <f t="shared" si="68"/>
      </c>
      <c r="O519" s="98">
        <f t="shared" si="69"/>
      </c>
      <c r="P519" s="185">
        <f t="shared" si="70"/>
      </c>
      <c r="Q519" s="182">
        <f t="shared" si="64"/>
      </c>
      <c r="R519" s="179">
        <f t="shared" si="71"/>
        <v>0</v>
      </c>
    </row>
    <row r="520" spans="2:18" ht="15" customHeight="1">
      <c r="B520" s="30">
        <f t="shared" si="72"/>
      </c>
      <c r="C520" s="32">
        <f>IF(OR(Antragsteller!D503="",Antragsteller!D503=0),"",Antragsteller!D503)</f>
      </c>
      <c r="F520" s="101">
        <f>IF($Q$20="Nein",IF(OR(Antragsteller!J503="",Antragsteller!J503=0),"",Antragsteller!J503),$Q$21)</f>
      </c>
      <c r="G520"/>
      <c r="I520" s="108"/>
      <c r="J520" s="100"/>
      <c r="K520" s="108">
        <f t="shared" si="65"/>
        <v>0</v>
      </c>
      <c r="L520" s="253">
        <f t="shared" si="66"/>
        <v>0</v>
      </c>
      <c r="M520" s="253">
        <f t="shared" si="67"/>
        <v>0</v>
      </c>
      <c r="N520" s="108">
        <f t="shared" si="68"/>
      </c>
      <c r="O520" s="98">
        <f t="shared" si="69"/>
      </c>
      <c r="P520" s="185">
        <f t="shared" si="70"/>
      </c>
      <c r="Q520" s="182">
        <f t="shared" si="64"/>
      </c>
      <c r="R520" s="179">
        <f t="shared" si="71"/>
        <v>0</v>
      </c>
    </row>
    <row r="521" spans="2:18" ht="15" customHeight="1">
      <c r="B521" s="30">
        <f t="shared" si="72"/>
      </c>
      <c r="C521" s="32">
        <f>IF(OR(Antragsteller!D504="",Antragsteller!D504=0),"",Antragsteller!D504)</f>
      </c>
      <c r="F521" s="101">
        <f>IF($Q$20="Nein",IF(OR(Antragsteller!J504="",Antragsteller!J504=0),"",Antragsteller!J504),$Q$21)</f>
      </c>
      <c r="G521"/>
      <c r="I521" s="108"/>
      <c r="J521" s="100"/>
      <c r="K521" s="108">
        <f t="shared" si="65"/>
        <v>0</v>
      </c>
      <c r="L521" s="253">
        <f t="shared" si="66"/>
        <v>0</v>
      </c>
      <c r="M521" s="253">
        <f t="shared" si="67"/>
        <v>0</v>
      </c>
      <c r="N521" s="108">
        <f t="shared" si="68"/>
      </c>
      <c r="O521" s="98">
        <f t="shared" si="69"/>
      </c>
      <c r="P521" s="185">
        <f t="shared" si="70"/>
      </c>
      <c r="Q521" s="182">
        <f t="shared" si="64"/>
      </c>
      <c r="R521" s="179">
        <f t="shared" si="71"/>
        <v>0</v>
      </c>
    </row>
    <row r="522" spans="2:18" ht="15" customHeight="1">
      <c r="B522" s="30">
        <f t="shared" si="72"/>
      </c>
      <c r="C522" s="32">
        <f>IF(OR(Antragsteller!D505="",Antragsteller!D505=0),"",Antragsteller!D505)</f>
      </c>
      <c r="F522" s="101">
        <f>IF($Q$20="Nein",IF(OR(Antragsteller!J505="",Antragsteller!J505=0),"",Antragsteller!J505),$Q$21)</f>
      </c>
      <c r="G522"/>
      <c r="I522" s="108"/>
      <c r="J522" s="100"/>
      <c r="K522" s="108">
        <f t="shared" si="65"/>
        <v>0</v>
      </c>
      <c r="L522" s="253">
        <f t="shared" si="66"/>
        <v>0</v>
      </c>
      <c r="M522" s="253">
        <f t="shared" si="67"/>
        <v>0</v>
      </c>
      <c r="N522" s="108">
        <f t="shared" si="68"/>
      </c>
      <c r="O522" s="98">
        <f t="shared" si="69"/>
      </c>
      <c r="P522" s="185">
        <f t="shared" si="70"/>
      </c>
      <c r="Q522" s="182">
        <f t="shared" si="64"/>
      </c>
      <c r="R522" s="179">
        <f t="shared" si="71"/>
        <v>0</v>
      </c>
    </row>
    <row r="523" spans="2:18" ht="15" customHeight="1">
      <c r="B523" s="30">
        <f t="shared" si="72"/>
      </c>
      <c r="C523" s="32">
        <f>IF(OR(Antragsteller!D506="",Antragsteller!D506=0),"",Antragsteller!D506)</f>
      </c>
      <c r="F523" s="101">
        <f>IF($Q$20="Nein",IF(OR(Antragsteller!J506="",Antragsteller!J506=0),"",Antragsteller!J506),$Q$21)</f>
      </c>
      <c r="G523"/>
      <c r="I523" s="108"/>
      <c r="J523" s="100"/>
      <c r="K523" s="108">
        <f t="shared" si="65"/>
        <v>0</v>
      </c>
      <c r="L523" s="253">
        <f t="shared" si="66"/>
        <v>0</v>
      </c>
      <c r="M523" s="253">
        <f t="shared" si="67"/>
        <v>0</v>
      </c>
      <c r="N523" s="108">
        <f t="shared" si="68"/>
      </c>
      <c r="O523" s="98">
        <f t="shared" si="69"/>
      </c>
      <c r="P523" s="185">
        <f t="shared" si="70"/>
      </c>
      <c r="Q523" s="182">
        <f t="shared" si="64"/>
      </c>
      <c r="R523" s="179">
        <f t="shared" si="71"/>
        <v>0</v>
      </c>
    </row>
    <row r="524" spans="2:18" ht="15" customHeight="1">
      <c r="B524" s="30">
        <f t="shared" si="72"/>
      </c>
      <c r="C524" s="32">
        <f>IF(OR(Antragsteller!D507="",Antragsteller!D507=0),"",Antragsteller!D507)</f>
      </c>
      <c r="F524" s="101">
        <f>IF($Q$20="Nein",IF(OR(Antragsteller!J507="",Antragsteller!J507=0),"",Antragsteller!J507),$Q$21)</f>
      </c>
      <c r="G524"/>
      <c r="I524" s="108"/>
      <c r="J524" s="100"/>
      <c r="K524" s="108">
        <f t="shared" si="65"/>
        <v>0</v>
      </c>
      <c r="L524" s="253">
        <f t="shared" si="66"/>
        <v>0</v>
      </c>
      <c r="M524" s="253">
        <f t="shared" si="67"/>
        <v>0</v>
      </c>
      <c r="N524" s="108">
        <f t="shared" si="68"/>
      </c>
      <c r="O524" s="98">
        <f t="shared" si="69"/>
      </c>
      <c r="P524" s="185">
        <f t="shared" si="70"/>
      </c>
      <c r="Q524" s="182">
        <f t="shared" si="64"/>
      </c>
      <c r="R524" s="179">
        <f t="shared" si="71"/>
        <v>0</v>
      </c>
    </row>
    <row r="525" spans="2:18" ht="15" customHeight="1">
      <c r="B525" s="30">
        <f t="shared" si="72"/>
      </c>
      <c r="C525" s="32">
        <f>IF(OR(Antragsteller!D508="",Antragsteller!D508=0),"",Antragsteller!D508)</f>
      </c>
      <c r="F525" s="101">
        <f>IF($Q$20="Nein",IF(OR(Antragsteller!J508="",Antragsteller!J508=0),"",Antragsteller!J508),$Q$21)</f>
      </c>
      <c r="G525"/>
      <c r="I525" s="108"/>
      <c r="J525" s="100"/>
      <c r="K525" s="108">
        <f t="shared" si="65"/>
        <v>0</v>
      </c>
      <c r="L525" s="253">
        <f t="shared" si="66"/>
        <v>0</v>
      </c>
      <c r="M525" s="253">
        <f t="shared" si="67"/>
        <v>0</v>
      </c>
      <c r="N525" s="108">
        <f t="shared" si="68"/>
      </c>
      <c r="O525" s="98">
        <f t="shared" si="69"/>
      </c>
      <c r="P525" s="185">
        <f t="shared" si="70"/>
      </c>
      <c r="Q525" s="182">
        <f t="shared" si="64"/>
      </c>
      <c r="R525" s="179">
        <f t="shared" si="71"/>
        <v>0</v>
      </c>
    </row>
    <row r="526" spans="2:18" ht="15" customHeight="1">
      <c r="B526" s="30">
        <f t="shared" si="72"/>
      </c>
      <c r="C526" s="32">
        <f>IF(OR(Antragsteller!D509="",Antragsteller!D509=0),"",Antragsteller!D509)</f>
      </c>
      <c r="F526" s="101">
        <f>IF($Q$20="Nein",IF(OR(Antragsteller!J509="",Antragsteller!J509=0),"",Antragsteller!J509),$Q$21)</f>
      </c>
      <c r="G526"/>
      <c r="I526" s="108"/>
      <c r="J526" s="100"/>
      <c r="K526" s="108">
        <f t="shared" si="65"/>
        <v>0</v>
      </c>
      <c r="L526" s="253">
        <f t="shared" si="66"/>
        <v>0</v>
      </c>
      <c r="M526" s="253">
        <f t="shared" si="67"/>
        <v>0</v>
      </c>
      <c r="N526" s="108">
        <f t="shared" si="68"/>
      </c>
      <c r="O526" s="98">
        <f t="shared" si="69"/>
      </c>
      <c r="P526" s="185">
        <f t="shared" si="70"/>
      </c>
      <c r="Q526" s="182">
        <f t="shared" si="64"/>
      </c>
      <c r="R526" s="179">
        <f t="shared" si="71"/>
        <v>0</v>
      </c>
    </row>
    <row r="527" spans="2:18" ht="15" customHeight="1">
      <c r="B527" s="30">
        <f t="shared" si="72"/>
      </c>
      <c r="C527" s="32">
        <f>IF(OR(Antragsteller!D510="",Antragsteller!D510=0),"",Antragsteller!D510)</f>
      </c>
      <c r="F527" s="101">
        <f>IF($Q$20="Nein",IF(OR(Antragsteller!J510="",Antragsteller!J510=0),"",Antragsteller!J510),$Q$21)</f>
      </c>
      <c r="G527"/>
      <c r="I527" s="108"/>
      <c r="J527" s="100"/>
      <c r="K527" s="108">
        <f t="shared" si="65"/>
        <v>0</v>
      </c>
      <c r="L527" s="253">
        <f t="shared" si="66"/>
        <v>0</v>
      </c>
      <c r="M527" s="253">
        <f t="shared" si="67"/>
        <v>0</v>
      </c>
      <c r="N527" s="108">
        <f t="shared" si="68"/>
      </c>
      <c r="O527" s="98">
        <f t="shared" si="69"/>
      </c>
      <c r="P527" s="185">
        <f t="shared" si="70"/>
      </c>
      <c r="Q527" s="182">
        <f t="shared" si="64"/>
      </c>
      <c r="R527" s="179">
        <f t="shared" si="71"/>
        <v>0</v>
      </c>
    </row>
    <row r="528" spans="2:18" ht="15" customHeight="1">
      <c r="B528" s="30">
        <f t="shared" si="72"/>
      </c>
      <c r="C528" s="32">
        <f>IF(OR(Antragsteller!D511="",Antragsteller!D511=0),"",Antragsteller!D511)</f>
      </c>
      <c r="F528" s="101">
        <f>IF($Q$20="Nein",IF(OR(Antragsteller!J511="",Antragsteller!J511=0),"",Antragsteller!J511),$Q$21)</f>
      </c>
      <c r="G528"/>
      <c r="I528" s="108"/>
      <c r="J528" s="100"/>
      <c r="K528" s="108">
        <f t="shared" si="65"/>
        <v>0</v>
      </c>
      <c r="L528" s="253">
        <f t="shared" si="66"/>
        <v>0</v>
      </c>
      <c r="M528" s="253">
        <f t="shared" si="67"/>
        <v>0</v>
      </c>
      <c r="N528" s="108">
        <f t="shared" si="68"/>
      </c>
      <c r="O528" s="98">
        <f t="shared" si="69"/>
      </c>
      <c r="P528" s="185">
        <f t="shared" si="70"/>
      </c>
      <c r="Q528" s="182">
        <f t="shared" si="64"/>
      </c>
      <c r="R528" s="179">
        <f t="shared" si="71"/>
        <v>0</v>
      </c>
    </row>
    <row r="529" spans="2:18" ht="15" customHeight="1">
      <c r="B529" s="30">
        <f t="shared" si="72"/>
      </c>
      <c r="C529" s="32">
        <f>IF(OR(Antragsteller!D512="",Antragsteller!D512=0),"",Antragsteller!D512)</f>
      </c>
      <c r="F529" s="101">
        <f>IF($Q$20="Nein",IF(OR(Antragsteller!J512="",Antragsteller!J512=0),"",Antragsteller!J512),$Q$21)</f>
      </c>
      <c r="G529"/>
      <c r="I529" s="108"/>
      <c r="J529" s="100"/>
      <c r="K529" s="108">
        <f t="shared" si="65"/>
        <v>0</v>
      </c>
      <c r="L529" s="253">
        <f t="shared" si="66"/>
        <v>0</v>
      </c>
      <c r="M529" s="253">
        <f t="shared" si="67"/>
        <v>0</v>
      </c>
      <c r="N529" s="108">
        <f t="shared" si="68"/>
      </c>
      <c r="O529" s="98">
        <f t="shared" si="69"/>
      </c>
      <c r="P529" s="185">
        <f t="shared" si="70"/>
      </c>
      <c r="Q529" s="182">
        <f t="shared" si="64"/>
      </c>
      <c r="R529" s="179">
        <f t="shared" si="71"/>
        <v>0</v>
      </c>
    </row>
    <row r="530" spans="2:18" ht="15" customHeight="1">
      <c r="B530" s="30">
        <f t="shared" si="72"/>
      </c>
      <c r="C530" s="32">
        <f>IF(OR(Antragsteller!D513="",Antragsteller!D513=0),"",Antragsteller!D513)</f>
      </c>
      <c r="F530" s="101">
        <f>IF($Q$20="Nein",IF(OR(Antragsteller!J513="",Antragsteller!J513=0),"",Antragsteller!J513),$Q$21)</f>
      </c>
      <c r="G530"/>
      <c r="I530" s="108"/>
      <c r="J530" s="100"/>
      <c r="K530" s="108">
        <f t="shared" si="65"/>
        <v>0</v>
      </c>
      <c r="L530" s="253">
        <f t="shared" si="66"/>
        <v>0</v>
      </c>
      <c r="M530" s="253">
        <f t="shared" si="67"/>
        <v>0</v>
      </c>
      <c r="N530" s="108">
        <f t="shared" si="68"/>
      </c>
      <c r="O530" s="98">
        <f t="shared" si="69"/>
      </c>
      <c r="P530" s="185">
        <f t="shared" si="70"/>
      </c>
      <c r="Q530" s="182">
        <f t="shared" si="64"/>
      </c>
      <c r="R530" s="179">
        <f t="shared" si="71"/>
        <v>0</v>
      </c>
    </row>
    <row r="531" spans="2:18" ht="15" customHeight="1">
      <c r="B531" s="30">
        <f t="shared" si="72"/>
      </c>
      <c r="C531" s="32">
        <f>IF(OR(Antragsteller!D514="",Antragsteller!D514=0),"",Antragsteller!D514)</f>
      </c>
      <c r="F531" s="101">
        <f>IF($Q$20="Nein",IF(OR(Antragsteller!J514="",Antragsteller!J514=0),"",Antragsteller!J514),$Q$21)</f>
      </c>
      <c r="G531"/>
      <c r="I531" s="108"/>
      <c r="J531" s="100"/>
      <c r="K531" s="108">
        <f t="shared" si="65"/>
        <v>0</v>
      </c>
      <c r="L531" s="253">
        <f t="shared" si="66"/>
        <v>0</v>
      </c>
      <c r="M531" s="253">
        <f t="shared" si="67"/>
        <v>0</v>
      </c>
      <c r="N531" s="108">
        <f t="shared" si="68"/>
      </c>
      <c r="O531" s="98">
        <f t="shared" si="69"/>
      </c>
      <c r="P531" s="185">
        <f t="shared" si="70"/>
      </c>
      <c r="Q531" s="182">
        <f t="shared" si="64"/>
      </c>
      <c r="R531" s="179">
        <f t="shared" si="71"/>
        <v>0</v>
      </c>
    </row>
    <row r="532" spans="2:18" ht="15" customHeight="1">
      <c r="B532" s="30">
        <f t="shared" si="72"/>
      </c>
      <c r="C532" s="32">
        <f>IF(OR(Antragsteller!D515="",Antragsteller!D515=0),"",Antragsteller!D515)</f>
      </c>
      <c r="F532" s="101">
        <f>IF($Q$20="Nein",IF(OR(Antragsteller!J515="",Antragsteller!J515=0),"",Antragsteller!J515),$Q$21)</f>
      </c>
      <c r="G532"/>
      <c r="I532" s="108"/>
      <c r="J532" s="100"/>
      <c r="K532" s="108">
        <f t="shared" si="65"/>
        <v>0</v>
      </c>
      <c r="L532" s="253">
        <f t="shared" si="66"/>
        <v>0</v>
      </c>
      <c r="M532" s="253">
        <f t="shared" si="67"/>
        <v>0</v>
      </c>
      <c r="N532" s="108">
        <f t="shared" si="68"/>
      </c>
      <c r="O532" s="98">
        <f t="shared" si="69"/>
      </c>
      <c r="P532" s="185">
        <f t="shared" si="70"/>
      </c>
      <c r="Q532" s="182">
        <f t="shared" si="64"/>
      </c>
      <c r="R532" s="179">
        <f t="shared" si="71"/>
        <v>0</v>
      </c>
    </row>
    <row r="533" spans="2:18" ht="15" customHeight="1">
      <c r="B533" s="30">
        <f t="shared" si="72"/>
      </c>
      <c r="C533" s="32">
        <f>IF(OR(Antragsteller!D516="",Antragsteller!D516=0),"",Antragsteller!D516)</f>
      </c>
      <c r="F533" s="101">
        <f>IF($Q$20="Nein",IF(OR(Antragsteller!J516="",Antragsteller!J516=0),"",Antragsteller!J516),$Q$21)</f>
      </c>
      <c r="G533"/>
      <c r="I533" s="108"/>
      <c r="J533" s="100"/>
      <c r="K533" s="108">
        <f t="shared" si="65"/>
        <v>0</v>
      </c>
      <c r="L533" s="253">
        <f t="shared" si="66"/>
        <v>0</v>
      </c>
      <c r="M533" s="253">
        <f t="shared" si="67"/>
        <v>0</v>
      </c>
      <c r="N533" s="108">
        <f t="shared" si="68"/>
      </c>
      <c r="O533" s="98">
        <f t="shared" si="69"/>
      </c>
      <c r="P533" s="185">
        <f t="shared" si="70"/>
      </c>
      <c r="Q533" s="182">
        <f t="shared" si="64"/>
      </c>
      <c r="R533" s="179">
        <f t="shared" si="71"/>
        <v>0</v>
      </c>
    </row>
    <row r="534" spans="2:18" ht="15" customHeight="1">
      <c r="B534" s="30">
        <f t="shared" si="72"/>
      </c>
      <c r="C534" s="32">
        <f>IF(OR(Antragsteller!D517="",Antragsteller!D517=0),"",Antragsteller!D517)</f>
      </c>
      <c r="F534" s="101">
        <f>IF($Q$20="Nein",IF(OR(Antragsteller!J517="",Antragsteller!J517=0),"",Antragsteller!J517),$Q$21)</f>
      </c>
      <c r="G534"/>
      <c r="I534" s="108"/>
      <c r="J534" s="100"/>
      <c r="K534" s="108">
        <f t="shared" si="65"/>
        <v>0</v>
      </c>
      <c r="L534" s="253">
        <f t="shared" si="66"/>
        <v>0</v>
      </c>
      <c r="M534" s="253">
        <f t="shared" si="67"/>
        <v>0</v>
      </c>
      <c r="N534" s="108">
        <f t="shared" si="68"/>
      </c>
      <c r="O534" s="98">
        <f t="shared" si="69"/>
      </c>
      <c r="P534" s="185">
        <f t="shared" si="70"/>
      </c>
      <c r="Q534" s="182">
        <f t="shared" si="64"/>
      </c>
      <c r="R534" s="179">
        <f t="shared" si="71"/>
        <v>0</v>
      </c>
    </row>
    <row r="535" spans="2:18" ht="15" customHeight="1">
      <c r="B535" s="30">
        <f t="shared" si="72"/>
      </c>
      <c r="C535" s="32">
        <f>IF(OR(Antragsteller!D518="",Antragsteller!D518=0),"",Antragsteller!D518)</f>
      </c>
      <c r="F535" s="101">
        <f>IF($Q$20="Nein",IF(OR(Antragsteller!J518="",Antragsteller!J518=0),"",Antragsteller!J518),$Q$21)</f>
      </c>
      <c r="G535"/>
      <c r="I535" s="108"/>
      <c r="J535" s="100"/>
      <c r="K535" s="108">
        <f t="shared" si="65"/>
        <v>0</v>
      </c>
      <c r="L535" s="253">
        <f t="shared" si="66"/>
        <v>0</v>
      </c>
      <c r="M535" s="253">
        <f t="shared" si="67"/>
        <v>0</v>
      </c>
      <c r="N535" s="108">
        <f t="shared" si="68"/>
      </c>
      <c r="O535" s="98">
        <f t="shared" si="69"/>
      </c>
      <c r="P535" s="185">
        <f t="shared" si="70"/>
      </c>
      <c r="Q535" s="182">
        <f t="shared" si="64"/>
      </c>
      <c r="R535" s="179">
        <f t="shared" si="71"/>
        <v>0</v>
      </c>
    </row>
    <row r="536" spans="2:18" ht="15" customHeight="1">
      <c r="B536" s="30">
        <f t="shared" si="72"/>
      </c>
      <c r="C536" s="32">
        <f>IF(OR(Antragsteller!D519="",Antragsteller!D519=0),"",Antragsteller!D519)</f>
      </c>
      <c r="F536" s="101">
        <f>IF($Q$20="Nein",IF(OR(Antragsteller!J519="",Antragsteller!J519=0),"",Antragsteller!J519),$Q$21)</f>
      </c>
      <c r="G536"/>
      <c r="I536" s="108"/>
      <c r="J536" s="100"/>
      <c r="K536" s="108">
        <f t="shared" si="65"/>
        <v>0</v>
      </c>
      <c r="L536" s="253">
        <f t="shared" si="66"/>
        <v>0</v>
      </c>
      <c r="M536" s="253">
        <f t="shared" si="67"/>
        <v>0</v>
      </c>
      <c r="N536" s="108">
        <f t="shared" si="68"/>
      </c>
      <c r="O536" s="98">
        <f t="shared" si="69"/>
      </c>
      <c r="P536" s="185">
        <f t="shared" si="70"/>
      </c>
      <c r="Q536" s="182">
        <f t="shared" si="64"/>
      </c>
      <c r="R536" s="179">
        <f t="shared" si="71"/>
        <v>0</v>
      </c>
    </row>
    <row r="537" spans="2:18" ht="15" customHeight="1">
      <c r="B537" s="30">
        <f t="shared" si="72"/>
      </c>
      <c r="C537" s="32">
        <f>IF(OR(Antragsteller!D520="",Antragsteller!D520=0),"",Antragsteller!D520)</f>
      </c>
      <c r="F537" s="101">
        <f>IF($Q$20="Nein",IF(OR(Antragsteller!J520="",Antragsteller!J520=0),"",Antragsteller!J520),$Q$21)</f>
      </c>
      <c r="G537"/>
      <c r="I537" s="108"/>
      <c r="J537" s="100"/>
      <c r="K537" s="108">
        <f t="shared" si="65"/>
        <v>0</v>
      </c>
      <c r="L537" s="253">
        <f t="shared" si="66"/>
        <v>0</v>
      </c>
      <c r="M537" s="253">
        <f t="shared" si="67"/>
        <v>0</v>
      </c>
      <c r="N537" s="108">
        <f t="shared" si="68"/>
      </c>
      <c r="O537" s="98">
        <f t="shared" si="69"/>
      </c>
      <c r="P537" s="185">
        <f t="shared" si="70"/>
      </c>
      <c r="Q537" s="182">
        <f t="shared" si="64"/>
      </c>
      <c r="R537" s="179">
        <f t="shared" si="71"/>
        <v>0</v>
      </c>
    </row>
    <row r="538" spans="2:18" ht="15" customHeight="1">
      <c r="B538" s="30">
        <f t="shared" si="72"/>
      </c>
      <c r="C538" s="32">
        <f>IF(OR(Antragsteller!D521="",Antragsteller!D521=0),"",Antragsteller!D521)</f>
      </c>
      <c r="F538" s="101">
        <f>IF($Q$20="Nein",IF(OR(Antragsteller!J521="",Antragsteller!J521=0),"",Antragsteller!J521),$Q$21)</f>
      </c>
      <c r="G538"/>
      <c r="I538" s="108"/>
      <c r="J538" s="100"/>
      <c r="K538" s="108">
        <f t="shared" si="65"/>
        <v>0</v>
      </c>
      <c r="L538" s="253">
        <f t="shared" si="66"/>
        <v>0</v>
      </c>
      <c r="M538" s="253">
        <f t="shared" si="67"/>
        <v>0</v>
      </c>
      <c r="N538" s="108">
        <f t="shared" si="68"/>
      </c>
      <c r="O538" s="98">
        <f t="shared" si="69"/>
      </c>
      <c r="P538" s="185">
        <f t="shared" si="70"/>
      </c>
      <c r="Q538" s="182">
        <f t="shared" si="64"/>
      </c>
      <c r="R538" s="179">
        <f t="shared" si="71"/>
        <v>0</v>
      </c>
    </row>
    <row r="539" spans="2:18" ht="15" customHeight="1">
      <c r="B539" s="30">
        <f t="shared" si="72"/>
      </c>
      <c r="C539" s="32">
        <f>IF(OR(Antragsteller!D522="",Antragsteller!D522=0),"",Antragsteller!D522)</f>
      </c>
      <c r="F539" s="101">
        <f>IF($Q$20="Nein",IF(OR(Antragsteller!J522="",Antragsteller!J522=0),"",Antragsteller!J522),$Q$21)</f>
      </c>
      <c r="G539"/>
      <c r="I539" s="108"/>
      <c r="J539" s="100"/>
      <c r="K539" s="108">
        <f t="shared" si="65"/>
        <v>0</v>
      </c>
      <c r="L539" s="253">
        <f t="shared" si="66"/>
        <v>0</v>
      </c>
      <c r="M539" s="253">
        <f t="shared" si="67"/>
        <v>0</v>
      </c>
      <c r="N539" s="108">
        <f t="shared" si="68"/>
      </c>
      <c r="O539" s="98">
        <f t="shared" si="69"/>
      </c>
      <c r="P539" s="185">
        <f t="shared" si="70"/>
      </c>
      <c r="Q539" s="182">
        <f t="shared" si="64"/>
      </c>
      <c r="R539" s="179">
        <f t="shared" si="71"/>
        <v>0</v>
      </c>
    </row>
    <row r="540" spans="2:18" ht="15" customHeight="1">
      <c r="B540" s="30">
        <f t="shared" si="72"/>
      </c>
      <c r="C540" s="32">
        <f>IF(OR(Antragsteller!D523="",Antragsteller!D523=0),"",Antragsteller!D523)</f>
      </c>
      <c r="F540" s="101">
        <f>IF($Q$20="Nein",IF(OR(Antragsteller!J523="",Antragsteller!J523=0),"",Antragsteller!J523),$Q$21)</f>
      </c>
      <c r="G540"/>
      <c r="I540" s="108"/>
      <c r="J540" s="100"/>
      <c r="K540" s="108">
        <f t="shared" si="65"/>
        <v>0</v>
      </c>
      <c r="L540" s="253">
        <f t="shared" si="66"/>
        <v>0</v>
      </c>
      <c r="M540" s="253">
        <f t="shared" si="67"/>
        <v>0</v>
      </c>
      <c r="N540" s="108">
        <f t="shared" si="68"/>
      </c>
      <c r="O540" s="98">
        <f t="shared" si="69"/>
      </c>
      <c r="P540" s="185">
        <f t="shared" si="70"/>
      </c>
      <c r="Q540" s="182">
        <f t="shared" si="64"/>
      </c>
      <c r="R540" s="179">
        <f t="shared" si="71"/>
        <v>0</v>
      </c>
    </row>
    <row r="541" spans="2:18" ht="15" customHeight="1">
      <c r="B541" s="30">
        <f t="shared" si="72"/>
      </c>
      <c r="C541" s="32">
        <f>IF(OR(Antragsteller!D524="",Antragsteller!D524=0),"",Antragsteller!D524)</f>
      </c>
      <c r="F541" s="101">
        <f>IF($Q$20="Nein",IF(OR(Antragsteller!J524="",Antragsteller!J524=0),"",Antragsteller!J524),$Q$21)</f>
      </c>
      <c r="G541"/>
      <c r="I541" s="108"/>
      <c r="J541" s="100"/>
      <c r="K541" s="108">
        <f t="shared" si="65"/>
        <v>0</v>
      </c>
      <c r="L541" s="253">
        <f t="shared" si="66"/>
        <v>0</v>
      </c>
      <c r="M541" s="253">
        <f t="shared" si="67"/>
        <v>0</v>
      </c>
      <c r="N541" s="108">
        <f t="shared" si="68"/>
      </c>
      <c r="O541" s="98">
        <f t="shared" si="69"/>
      </c>
      <c r="P541" s="185">
        <f t="shared" si="70"/>
      </c>
      <c r="Q541" s="182">
        <f t="shared" si="64"/>
      </c>
      <c r="R541" s="179">
        <f t="shared" si="71"/>
        <v>0</v>
      </c>
    </row>
    <row r="542" spans="2:18" ht="15" customHeight="1">
      <c r="B542" s="30">
        <f t="shared" si="72"/>
      </c>
      <c r="C542" s="32">
        <f>IF(OR(Antragsteller!D525="",Antragsteller!D525=0),"",Antragsteller!D525)</f>
      </c>
      <c r="F542" s="101">
        <f>IF($Q$20="Nein",IF(OR(Antragsteller!J525="",Antragsteller!J525=0),"",Antragsteller!J525),$Q$21)</f>
      </c>
      <c r="G542"/>
      <c r="I542" s="108"/>
      <c r="J542" s="100"/>
      <c r="K542" s="108">
        <f t="shared" si="65"/>
        <v>0</v>
      </c>
      <c r="L542" s="253">
        <f t="shared" si="66"/>
        <v>0</v>
      </c>
      <c r="M542" s="253">
        <f t="shared" si="67"/>
        <v>0</v>
      </c>
      <c r="N542" s="108">
        <f t="shared" si="68"/>
      </c>
      <c r="O542" s="98">
        <f t="shared" si="69"/>
      </c>
      <c r="P542" s="185">
        <f t="shared" si="70"/>
      </c>
      <c r="Q542" s="182">
        <f t="shared" si="64"/>
      </c>
      <c r="R542" s="179">
        <f t="shared" si="71"/>
        <v>0</v>
      </c>
    </row>
    <row r="543" spans="2:18" ht="15" customHeight="1">
      <c r="B543" s="30">
        <f t="shared" si="72"/>
      </c>
      <c r="C543" s="32">
        <f>IF(OR(Antragsteller!D526="",Antragsteller!D526=0),"",Antragsteller!D526)</f>
      </c>
      <c r="F543" s="101">
        <f>IF($Q$20="Nein",IF(OR(Antragsteller!J526="",Antragsteller!J526=0),"",Antragsteller!J526),$Q$21)</f>
      </c>
      <c r="G543"/>
      <c r="I543" s="108"/>
      <c r="J543" s="100"/>
      <c r="K543" s="108">
        <f t="shared" si="65"/>
        <v>0</v>
      </c>
      <c r="L543" s="253">
        <f t="shared" si="66"/>
        <v>0</v>
      </c>
      <c r="M543" s="253">
        <f t="shared" si="67"/>
        <v>0</v>
      </c>
      <c r="N543" s="108">
        <f t="shared" si="68"/>
      </c>
      <c r="O543" s="98">
        <f t="shared" si="69"/>
      </c>
      <c r="P543" s="185">
        <f t="shared" si="70"/>
      </c>
      <c r="Q543" s="182">
        <f t="shared" si="64"/>
      </c>
      <c r="R543" s="179">
        <f t="shared" si="71"/>
        <v>0</v>
      </c>
    </row>
    <row r="544" spans="2:18" ht="15" customHeight="1">
      <c r="B544" s="30">
        <f t="shared" si="72"/>
      </c>
      <c r="C544" s="32">
        <f>IF(OR(Antragsteller!D527="",Antragsteller!D527=0),"",Antragsteller!D527)</f>
      </c>
      <c r="F544" s="101">
        <f>IF($Q$20="Nein",IF(OR(Antragsteller!J527="",Antragsteller!J527=0),"",Antragsteller!J527),$Q$21)</f>
      </c>
      <c r="G544"/>
      <c r="I544" s="108"/>
      <c r="J544" s="100"/>
      <c r="K544" s="108">
        <f t="shared" si="65"/>
        <v>0</v>
      </c>
      <c r="L544" s="253">
        <f t="shared" si="66"/>
        <v>0</v>
      </c>
      <c r="M544" s="253">
        <f t="shared" si="67"/>
        <v>0</v>
      </c>
      <c r="N544" s="108">
        <f t="shared" si="68"/>
      </c>
      <c r="O544" s="98">
        <f t="shared" si="69"/>
      </c>
      <c r="P544" s="185">
        <f t="shared" si="70"/>
      </c>
      <c r="Q544" s="182">
        <f t="shared" si="64"/>
      </c>
      <c r="R544" s="179">
        <f t="shared" si="71"/>
        <v>0</v>
      </c>
    </row>
    <row r="545" spans="2:18" ht="15" customHeight="1">
      <c r="B545" s="30">
        <f t="shared" si="72"/>
      </c>
      <c r="C545" s="32">
        <f>IF(OR(Antragsteller!D528="",Antragsteller!D528=0),"",Antragsteller!D528)</f>
      </c>
      <c r="F545" s="101">
        <f>IF($Q$20="Nein",IF(OR(Antragsteller!J528="",Antragsteller!J528=0),"",Antragsteller!J528),$Q$21)</f>
      </c>
      <c r="G545"/>
      <c r="I545" s="108"/>
      <c r="J545" s="100"/>
      <c r="K545" s="108">
        <f t="shared" si="65"/>
        <v>0</v>
      </c>
      <c r="L545" s="253">
        <f t="shared" si="66"/>
        <v>0</v>
      </c>
      <c r="M545" s="253">
        <f t="shared" si="67"/>
        <v>0</v>
      </c>
      <c r="N545" s="108">
        <f t="shared" si="68"/>
      </c>
      <c r="O545" s="98">
        <f t="shared" si="69"/>
      </c>
      <c r="P545" s="185">
        <f t="shared" si="70"/>
      </c>
      <c r="Q545" s="182">
        <f t="shared" si="64"/>
      </c>
      <c r="R545" s="179">
        <f t="shared" si="71"/>
        <v>0</v>
      </c>
    </row>
    <row r="546" spans="2:18" ht="15" customHeight="1">
      <c r="B546" s="30">
        <f t="shared" si="72"/>
      </c>
      <c r="C546" s="32">
        <f>IF(OR(Antragsteller!D529="",Antragsteller!D529=0),"",Antragsteller!D529)</f>
      </c>
      <c r="F546" s="101">
        <f>IF($Q$20="Nein",IF(OR(Antragsteller!J529="",Antragsteller!J529=0),"",Antragsteller!J529),$Q$21)</f>
      </c>
      <c r="G546"/>
      <c r="I546" s="108"/>
      <c r="J546" s="100"/>
      <c r="K546" s="108">
        <f t="shared" si="65"/>
        <v>0</v>
      </c>
      <c r="L546" s="253">
        <f t="shared" si="66"/>
        <v>0</v>
      </c>
      <c r="M546" s="253">
        <f t="shared" si="67"/>
        <v>0</v>
      </c>
      <c r="N546" s="108">
        <f t="shared" si="68"/>
      </c>
      <c r="O546" s="98">
        <f t="shared" si="69"/>
      </c>
      <c r="P546" s="185">
        <f t="shared" si="70"/>
      </c>
      <c r="Q546" s="182">
        <f t="shared" si="64"/>
      </c>
      <c r="R546" s="179">
        <f t="shared" si="71"/>
        <v>0</v>
      </c>
    </row>
  </sheetData>
  <sheetProtection password="D5F7" sheet="1" objects="1" scenarios="1"/>
  <protectedRanges>
    <protectedRange sqref="Q19:Q21" name="TeilnehmerKorrektur"/>
    <protectedRange sqref="Q16" name="LehrgangskostenKorrektur"/>
    <protectedRange sqref="Q14" name="LehrgangsdauerKorrektur"/>
    <protectedRange sqref="B8:B11 F8:G11 I8:Q11" name="Kommentare"/>
    <protectedRange sqref="I47:J546 F47:F546 C47:C546" name="FreistellungsstundenKorrektur"/>
  </protectedRanges>
  <mergeCells count="23">
    <mergeCell ref="O38:P38"/>
    <mergeCell ref="O28:P28"/>
    <mergeCell ref="O29:P29"/>
    <mergeCell ref="I9:Q9"/>
    <mergeCell ref="I10:Q10"/>
    <mergeCell ref="I11:Q11"/>
    <mergeCell ref="O42:P42"/>
    <mergeCell ref="O23:P23"/>
    <mergeCell ref="O24:P24"/>
    <mergeCell ref="O25:P25"/>
    <mergeCell ref="J22:P22"/>
    <mergeCell ref="C39:D39"/>
    <mergeCell ref="O32:P32"/>
    <mergeCell ref="O39:P39"/>
    <mergeCell ref="B37:F38"/>
    <mergeCell ref="O37:P37"/>
    <mergeCell ref="F8:G8"/>
    <mergeCell ref="F9:G9"/>
    <mergeCell ref="F10:G10"/>
    <mergeCell ref="F11:G11"/>
    <mergeCell ref="O30:P30"/>
    <mergeCell ref="O31:P31"/>
    <mergeCell ref="I8:Q8"/>
  </mergeCells>
  <conditionalFormatting sqref="F32">
    <cfRule type="cellIs" priority="79" dxfId="28" operator="lessThan" stopIfTrue="1">
      <formula>1000</formula>
    </cfRule>
    <cfRule type="cellIs" priority="82" dxfId="27" operator="lessThan" stopIfTrue="1">
      <formula>450</formula>
    </cfRule>
    <cfRule type="cellIs" priority="83" dxfId="26" operator="lessThan" stopIfTrue="1">
      <formula>1000</formula>
    </cfRule>
  </conditionalFormatting>
  <conditionalFormatting sqref="F8">
    <cfRule type="expression" priority="73" dxfId="10" stopIfTrue="1">
      <formula>AND(F8="",B8&lt;&gt;"")</formula>
    </cfRule>
  </conditionalFormatting>
  <conditionalFormatting sqref="F9">
    <cfRule type="expression" priority="72" dxfId="10" stopIfTrue="1">
      <formula>AND(F9="",B9&lt;&gt;"")</formula>
    </cfRule>
  </conditionalFormatting>
  <conditionalFormatting sqref="F10">
    <cfRule type="expression" priority="71" dxfId="10" stopIfTrue="1">
      <formula>AND(F10="",B10&lt;&gt;"")</formula>
    </cfRule>
  </conditionalFormatting>
  <conditionalFormatting sqref="F11">
    <cfRule type="expression" priority="70" dxfId="10" stopIfTrue="1">
      <formula>AND(F11="",B11&lt;&gt;"")</formula>
    </cfRule>
  </conditionalFormatting>
  <conditionalFormatting sqref="B9:B11">
    <cfRule type="expression" priority="69" dxfId="10" stopIfTrue="1">
      <formula>OR(AND(B9="",OR(F9&lt;&gt;"",I9&lt;&gt;"")),AND(B9="",B8&lt;&gt;"",F8&lt;&gt;"",I8&lt;&gt;""))</formula>
    </cfRule>
  </conditionalFormatting>
  <conditionalFormatting sqref="B8">
    <cfRule type="expression" priority="68" dxfId="10" stopIfTrue="1">
      <formula>B8=""</formula>
    </cfRule>
  </conditionalFormatting>
  <conditionalFormatting sqref="F8:G11">
    <cfRule type="expression" priority="67" dxfId="10" stopIfTrue="1">
      <formula>AND($I8&lt;&gt;"",$F8="")</formula>
    </cfRule>
  </conditionalFormatting>
  <conditionalFormatting sqref="C47:D546">
    <cfRule type="expression" priority="29" dxfId="7" stopIfTrue="1">
      <formula>AND($Q$20="Nein",$B47&lt;&gt;"",$C47="")</formula>
    </cfRule>
  </conditionalFormatting>
  <conditionalFormatting sqref="F47:F546">
    <cfRule type="expression" priority="15" dxfId="14" stopIfTrue="1">
      <formula>AND($F47&gt;$Q$14,VALUE($F47&gt;=1))</formula>
    </cfRule>
  </conditionalFormatting>
  <conditionalFormatting sqref="A47:A546">
    <cfRule type="expression" priority="60" dxfId="16" stopIfTrue="1">
      <formula>$B47&lt;&gt;""</formula>
    </cfRule>
  </conditionalFormatting>
  <conditionalFormatting sqref="A47:S546">
    <cfRule type="expression" priority="26" dxfId="1" stopIfTrue="1">
      <formula>OR(KorrekturTeilnehmerzahl=0,KorrekturTeilnehmerzahl="",$Q$20="")</formula>
    </cfRule>
  </conditionalFormatting>
  <conditionalFormatting sqref="R47:R546">
    <cfRule type="expression" priority="14" dxfId="17" stopIfTrue="1">
      <formula>$R47="ok"</formula>
    </cfRule>
  </conditionalFormatting>
  <conditionalFormatting sqref="B47:R47">
    <cfRule type="expression" priority="3" dxfId="13" stopIfTrue="1">
      <formula>OR($Q$20="",AND($Q$20="Nein",KorrekturTeilnehmerzahl=""))</formula>
    </cfRule>
  </conditionalFormatting>
  <conditionalFormatting sqref="I21">
    <cfRule type="expression" priority="13" dxfId="12" stopIfTrue="1">
      <formula>OR($Q$20="Nein",$Q$20="")</formula>
    </cfRule>
  </conditionalFormatting>
  <conditionalFormatting sqref="Q21">
    <cfRule type="expression" priority="4" dxfId="11" stopIfTrue="1">
      <formula>$Q$20="Nein"</formula>
    </cfRule>
    <cfRule type="expression" priority="12" dxfId="10" stopIfTrue="1">
      <formula>$Q$20="Ja"</formula>
    </cfRule>
  </conditionalFormatting>
  <conditionalFormatting sqref="N52:Q52 I47:I546 K47:M51 K52:N546">
    <cfRule type="expression" priority="151" dxfId="6" stopIfTrue="1">
      <formula>AND($Q$20="Nein",$I47&lt;&gt;"")</formula>
    </cfRule>
  </conditionalFormatting>
  <conditionalFormatting sqref="I47:I546">
    <cfRule type="expression" priority="5" dxfId="8" stopIfTrue="1">
      <formula>AND($B47&lt;&gt;"",$Q$20="Ja")</formula>
    </cfRule>
    <cfRule type="expression" priority="6" dxfId="7" stopIfTrue="1">
      <formula>OR(AND($Q$20="Nein",$B47&lt;&gt;"",$F47=""),AND($I47&lt;&gt;"",$B47&lt;&gt;""))</formula>
    </cfRule>
    <cfRule type="expression" priority="155" dxfId="6" stopIfTrue="1">
      <formula>AND($B47&lt;&gt;"",$C47&lt;&gt;"",$F47&lt;&gt;"",$J47="")</formula>
    </cfRule>
  </conditionalFormatting>
  <conditionalFormatting sqref="S47:S546">
    <cfRule type="expression" priority="61" dxfId="5" stopIfTrue="1">
      <formula>$B47&lt;&gt;""</formula>
    </cfRule>
  </conditionalFormatting>
  <conditionalFormatting sqref="B47:R546">
    <cfRule type="expression" priority="27" dxfId="4" stopIfTrue="1">
      <formula>AND($B46&lt;&gt;"",$B47="")</formula>
    </cfRule>
    <cfRule type="expression" priority="63" dxfId="3" stopIfTrue="1">
      <formula>$B47=""</formula>
    </cfRule>
    <cfRule type="expression" priority="102" dxfId="2" stopIfTrue="1">
      <formula>$B47&lt;&gt;""</formula>
    </cfRule>
  </conditionalFormatting>
  <conditionalFormatting sqref="B45:R47">
    <cfRule type="expression" priority="101" dxfId="1" stopIfTrue="1">
      <formula>$Q$20=""</formula>
    </cfRule>
  </conditionalFormatting>
  <conditionalFormatting sqref="F14 F16 F19:F21 F4">
    <cfRule type="expression" priority="2" dxfId="0" stopIfTrue="1">
      <formula>F4&lt;&gt;""</formula>
    </cfRule>
  </conditionalFormatting>
  <dataValidations count="5">
    <dataValidation type="list" allowBlank="1" showInputMessage="1" showErrorMessage="1" sqref="J12:O12">
      <formula1>Art</formula1>
    </dataValidation>
    <dataValidation type="list" allowBlank="1" showInputMessage="1" showErrorMessage="1" sqref="B8:B11">
      <formula1>"ÄND,HNW"</formula1>
    </dataValidation>
    <dataValidation type="list" allowBlank="1" showInputMessage="1" showErrorMessage="1" sqref="Q20">
      <formula1>"Ja,Nein,"</formula1>
    </dataValidation>
    <dataValidation allowBlank="1" showInputMessage="1" showErrorMessage="1" errorTitle="Achtung, Stundenanzahl!" error="Die Freistellungsstunden können maximal bis zur Höhe der Lehrgangsdauer für die Förderung berücksichtigt werden." sqref="J47:J546"/>
    <dataValidation type="decimal" allowBlank="1" showInputMessage="1" showErrorMessage="1" errorTitle="Achtung, Stundenanzahl!" error="Die Freistellungsstunden können maximal bis zur Höhe der Lehrgangsdauer für die Förderung berücksichtigt werden." sqref="I47:I546">
      <formula1>0</formula1>
      <formula2>LehrgangsdauerKorrektur</formula2>
    </dataValidation>
  </dataValidations>
  <printOptions/>
  <pageMargins left="0.7480314960629921" right="0.7480314960629921" top="0.7480314960629921" bottom="0.7874015748031497" header="0.5118110236220472" footer="0.5118110236220472"/>
  <pageSetup fitToHeight="1" fitToWidth="1" horizontalDpi="300" verticalDpi="300" orientation="landscape" paperSize="9" scale="81" r:id="rId2"/>
  <ignoredErrors>
    <ignoredError sqref="M50:M54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showRowColHeaders="0" zoomScalePageLayoutView="0" workbookViewId="0" topLeftCell="A1">
      <selection activeCell="G13" sqref="G13"/>
    </sheetView>
  </sheetViews>
  <sheetFormatPr defaultColWidth="11.421875" defaultRowHeight="12.75"/>
  <cols>
    <col min="1" max="1" width="2.00390625" style="137" bestFit="1" customWidth="1"/>
    <col min="2" max="16384" width="11.421875" style="137" customWidth="1"/>
  </cols>
  <sheetData>
    <row r="1" spans="1:2" ht="12.75">
      <c r="A1" s="137" t="s">
        <v>86</v>
      </c>
      <c r="B1" s="137" t="s">
        <v>93</v>
      </c>
    </row>
    <row r="2" spans="1:2" ht="12.75">
      <c r="A2" s="137" t="s">
        <v>87</v>
      </c>
      <c r="B2" s="137" t="s">
        <v>94</v>
      </c>
    </row>
    <row r="3" spans="1:2" ht="12.75">
      <c r="A3" s="137" t="s">
        <v>88</v>
      </c>
      <c r="B3" s="137" t="s">
        <v>95</v>
      </c>
    </row>
    <row r="4" spans="1:2" ht="12.75">
      <c r="A4" s="137" t="s">
        <v>89</v>
      </c>
      <c r="B4" s="137" t="s">
        <v>98</v>
      </c>
    </row>
    <row r="5" spans="1:2" ht="12.75">
      <c r="A5" s="137" t="s">
        <v>90</v>
      </c>
      <c r="B5" s="137" t="s">
        <v>97</v>
      </c>
    </row>
    <row r="6" spans="1:2" ht="12.75">
      <c r="A6" s="137" t="s">
        <v>91</v>
      </c>
      <c r="B6" s="137" t="s">
        <v>96</v>
      </c>
    </row>
    <row r="7" spans="1:2" ht="12.75">
      <c r="A7" s="137" t="s">
        <v>92</v>
      </c>
      <c r="B7" s="137" t="s">
        <v>99</v>
      </c>
    </row>
  </sheetData>
  <sheetProtection password="D5F7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gruender</dc:creator>
  <cp:keywords/>
  <dc:description/>
  <cp:lastModifiedBy>Michalski, Markus</cp:lastModifiedBy>
  <cp:lastPrinted>2016-09-09T10:30:50Z</cp:lastPrinted>
  <dcterms:created xsi:type="dcterms:W3CDTF">2004-11-10T13:28:00Z</dcterms:created>
  <dcterms:modified xsi:type="dcterms:W3CDTF">2017-12-19T07:33:38Z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6/25/2015 12:50:58 PM</vt:lpwstr>
  </property>
  <property fmtid="{D5CDD505-2E9C-101B-9397-08002B2CF9AE}" pid="3" name="OS_LastOpenUser">
    <vt:lpwstr>SOEREN.BECK</vt:lpwstr>
  </property>
  <property fmtid="{D5CDD505-2E9C-101B-9397-08002B2CF9AE}" pid="4" name="os_autosavelastposition84082">
    <vt:lpwstr>Prüfung NBank|5|5</vt:lpwstr>
  </property>
  <property fmtid="{D5CDD505-2E9C-101B-9397-08002B2CF9AE}" pid="5" name="OS_LastSave">
    <vt:lpwstr>6/25/2015 12:50:41 PM</vt:lpwstr>
  </property>
  <property fmtid="{D5CDD505-2E9C-101B-9397-08002B2CF9AE}" pid="6" name="OS_LastSaveUser">
    <vt:lpwstr>SOEREN.BECK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